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ANNING\Desktop\"/>
    </mc:Choice>
  </mc:AlternateContent>
  <bookViews>
    <workbookView xWindow="0" yWindow="0" windowWidth="16320" windowHeight="10890"/>
  </bookViews>
  <sheets>
    <sheet name="Full time" sheetId="1" r:id="rId1"/>
  </sheets>
  <definedNames>
    <definedName name="_xlnm.Print_Area" localSheetId="0">'Full time'!$A$3:$N$50</definedName>
  </definedNames>
  <calcPr calcId="162913"/>
</workbook>
</file>

<file path=xl/calcChain.xml><?xml version="1.0" encoding="utf-8"?>
<calcChain xmlns="http://schemas.openxmlformats.org/spreadsheetml/2006/main">
  <c r="N48" i="1" l="1"/>
  <c r="N47" i="1"/>
  <c r="N46" i="1"/>
  <c r="N45" i="1"/>
  <c r="N42" i="1"/>
  <c r="N41" i="1"/>
  <c r="N40" i="1"/>
  <c r="N39" i="1"/>
  <c r="N36" i="1"/>
  <c r="N35" i="1"/>
  <c r="N34" i="1"/>
  <c r="N33" i="1"/>
  <c r="N30" i="1"/>
  <c r="N29" i="1"/>
  <c r="N28" i="1"/>
  <c r="N27" i="1"/>
  <c r="N24" i="1"/>
  <c r="N22" i="1"/>
  <c r="N16" i="1"/>
  <c r="H48" i="1" l="1"/>
  <c r="D48" i="1"/>
  <c r="H46" i="1"/>
  <c r="D46" i="1"/>
  <c r="H47" i="1"/>
  <c r="D47" i="1"/>
  <c r="H45" i="1"/>
  <c r="D45" i="1"/>
  <c r="H42" i="1"/>
  <c r="E42" i="1"/>
  <c r="D42" i="1" s="1"/>
  <c r="H40" i="1"/>
  <c r="E40" i="1"/>
  <c r="D40" i="1" s="1"/>
  <c r="H41" i="1"/>
  <c r="E41" i="1"/>
  <c r="D41" i="1" s="1"/>
  <c r="H39" i="1"/>
  <c r="E39" i="1"/>
  <c r="D39" i="1" s="1"/>
  <c r="H36" i="1"/>
  <c r="D36" i="1"/>
  <c r="H34" i="1"/>
  <c r="D34" i="1"/>
  <c r="H35" i="1"/>
  <c r="D35" i="1"/>
  <c r="H33" i="1"/>
  <c r="D33" i="1"/>
  <c r="H30" i="1"/>
  <c r="D30" i="1"/>
  <c r="H28" i="1"/>
  <c r="D28" i="1"/>
  <c r="H29" i="1"/>
  <c r="D29" i="1"/>
  <c r="H27" i="1"/>
  <c r="D27" i="1"/>
  <c r="H24" i="1"/>
  <c r="D24" i="1"/>
  <c r="H22" i="1"/>
  <c r="D22" i="1"/>
  <c r="F23" i="1"/>
  <c r="D23" i="1"/>
  <c r="F21" i="1"/>
  <c r="D21" i="1"/>
  <c r="F18" i="1"/>
  <c r="D18" i="1"/>
  <c r="H16" i="1"/>
  <c r="D16" i="1"/>
  <c r="F17" i="1"/>
  <c r="D17" i="1"/>
  <c r="F15" i="1"/>
  <c r="D15" i="1"/>
  <c r="F12" i="1"/>
  <c r="D12" i="1"/>
  <c r="F10" i="1"/>
  <c r="D10" i="1"/>
  <c r="F11" i="1"/>
  <c r="D11" i="1"/>
  <c r="F9" i="1"/>
  <c r="D9" i="1"/>
  <c r="H17" i="1" l="1"/>
  <c r="N17" i="1"/>
  <c r="H23" i="1"/>
  <c r="N23" i="1"/>
  <c r="H9" i="1"/>
  <c r="N9" i="1"/>
  <c r="H10" i="1"/>
  <c r="N10" i="1"/>
  <c r="H15" i="1"/>
  <c r="N15" i="1"/>
  <c r="H21" i="1"/>
  <c r="N21" i="1"/>
  <c r="H11" i="1"/>
  <c r="N11" i="1"/>
  <c r="H12" i="1"/>
  <c r="N12" i="1"/>
  <c r="H18" i="1"/>
  <c r="N18" i="1"/>
  <c r="M23" i="1" l="1"/>
  <c r="M21" i="1"/>
  <c r="J18" i="1" l="1"/>
  <c r="J16" i="1"/>
  <c r="J14" i="1"/>
  <c r="J13" i="1"/>
  <c r="J11" i="1"/>
  <c r="J9" i="1"/>
  <c r="M16" i="1"/>
  <c r="M13" i="1"/>
  <c r="M9" i="1"/>
  <c r="M14" i="1" l="1"/>
  <c r="M11" i="1"/>
  <c r="M18" i="1"/>
  <c r="K16" i="1"/>
  <c r="K13" i="1"/>
  <c r="K9" i="1"/>
  <c r="K11" i="1"/>
  <c r="K18" i="1"/>
  <c r="K14" i="1"/>
</calcChain>
</file>

<file path=xl/sharedStrings.xml><?xml version="1.0" encoding="utf-8"?>
<sst xmlns="http://schemas.openxmlformats.org/spreadsheetml/2006/main" count="57" uniqueCount="26">
  <si>
    <t>Bentley University</t>
  </si>
  <si>
    <t xml:space="preserve"> </t>
  </si>
  <si>
    <t xml:space="preserve">*24 payroll deductions will be taken during the calendar year for bi-weekly staff. </t>
  </si>
  <si>
    <t>Delta Dental - High</t>
  </si>
  <si>
    <t>Benefit Plan</t>
  </si>
  <si>
    <t>Eyemed Vision</t>
  </si>
  <si>
    <t>Bentley %</t>
  </si>
  <si>
    <t>Employee Contribution Bi-weekly*</t>
  </si>
  <si>
    <t>Employee Contribution Monthly</t>
  </si>
  <si>
    <t>Bentley's Contribution Monthly</t>
  </si>
  <si>
    <t>Harvard Best Buy HMO</t>
  </si>
  <si>
    <t>Harvard HMO</t>
  </si>
  <si>
    <t>Harvard PPO</t>
  </si>
  <si>
    <t>Full Time Benefits Eligible Faculty and Staff</t>
  </si>
  <si>
    <t>check</t>
  </si>
  <si>
    <t xml:space="preserve">Harvard HDHP w/HSA   </t>
  </si>
  <si>
    <t>2019 MEDICAL, DENTAL &amp; VISION INSURANCE RATES</t>
  </si>
  <si>
    <t>Total 2019 Monthly Rates</t>
  </si>
  <si>
    <t>Employee</t>
  </si>
  <si>
    <t>Employee + Child(ren)</t>
  </si>
  <si>
    <t>Employee + Spouse/Domestic Partner</t>
  </si>
  <si>
    <t xml:space="preserve">Employee + Family </t>
  </si>
  <si>
    <t>Employee + Family</t>
  </si>
  <si>
    <t>Bentley Contribution Bi-weekly*</t>
  </si>
  <si>
    <t>Monthly Difference    ($)</t>
  </si>
  <si>
    <t>Delta Dental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</si>
</sst>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2" x14ac:knownFonts="1"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color indexed="8"/>
      <name val="Calibri"/>
      <family val="2"/>
    </font>
    <font>
      <sz val="13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sz val="11"/>
      <color rgb="FFEAEAEA"/>
      <name val="Calibri"/>
      <family val="2"/>
    </font>
    <font>
      <sz val="13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11111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/>
    <xf numFmtId="0" fontId="17" fillId="0" borderId="0" xfId="0" applyFont="1" applyBorder="1"/>
    <xf numFmtId="0" fontId="3" fillId="0" borderId="0" xfId="0" applyFont="1"/>
    <xf numFmtId="0" fontId="16" fillId="0" borderId="1" xfId="0" applyFont="1" applyFill="1" applyBorder="1" applyAlignment="1">
      <alignment horizontal="center" wrapText="1"/>
    </xf>
    <xf numFmtId="9" fontId="16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/>
    <xf numFmtId="164" fontId="2" fillId="0" borderId="0" xfId="0" applyNumberFormat="1" applyFont="1"/>
    <xf numFmtId="0" fontId="14" fillId="2" borderId="2" xfId="0" applyFont="1" applyFill="1" applyBorder="1" applyAlignment="1">
      <alignment horizontal="center" vertical="center" wrapText="1"/>
    </xf>
    <xf numFmtId="164" fontId="19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6" fillId="0" borderId="1" xfId="0" applyFont="1" applyFill="1" applyBorder="1"/>
    <xf numFmtId="164" fontId="16" fillId="0" borderId="1" xfId="0" applyNumberFormat="1" applyFont="1" applyFill="1" applyBorder="1" applyAlignment="1">
      <alignment horizontal="center" wrapText="1"/>
    </xf>
    <xf numFmtId="0" fontId="16" fillId="4" borderId="1" xfId="0" applyFont="1" applyFill="1" applyBorder="1"/>
    <xf numFmtId="0" fontId="14" fillId="0" borderId="1" xfId="0" applyFont="1" applyFill="1" applyBorder="1"/>
    <xf numFmtId="0" fontId="20" fillId="0" borderId="0" xfId="0" applyFont="1" applyFill="1" applyBorder="1" applyAlignment="1">
      <alignment wrapText="1"/>
    </xf>
    <xf numFmtId="0" fontId="20" fillId="0" borderId="1" xfId="0" applyFont="1" applyFill="1" applyBorder="1"/>
    <xf numFmtId="164" fontId="21" fillId="5" borderId="1" xfId="0" applyNumberFormat="1" applyFont="1" applyFill="1" applyBorder="1" applyAlignment="1">
      <alignment horizontal="center" wrapText="1"/>
    </xf>
    <xf numFmtId="9" fontId="16" fillId="0" borderId="1" xfId="1" applyNumberFormat="1" applyFont="1" applyFill="1" applyBorder="1" applyAlignment="1">
      <alignment horizontal="center" wrapText="1"/>
    </xf>
    <xf numFmtId="9" fontId="16" fillId="0" borderId="1" xfId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16" fillId="6" borderId="1" xfId="0" applyFont="1" applyFill="1" applyBorder="1"/>
    <xf numFmtId="164" fontId="16" fillId="7" borderId="1" xfId="0" applyNumberFormat="1" applyFont="1" applyFill="1" applyBorder="1" applyAlignment="1">
      <alignment horizontal="center" wrapText="1"/>
    </xf>
    <xf numFmtId="9" fontId="16" fillId="7" borderId="1" xfId="1" applyNumberFormat="1" applyFont="1" applyFill="1" applyBorder="1" applyAlignment="1">
      <alignment horizontal="center" wrapText="1"/>
    </xf>
    <xf numFmtId="164" fontId="21" fillId="8" borderId="1" xfId="0" applyNumberFormat="1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vertical="center" wrapText="1"/>
    </xf>
    <xf numFmtId="0" fontId="16" fillId="7" borderId="1" xfId="0" applyFont="1" applyFill="1" applyBorder="1"/>
    <xf numFmtId="9" fontId="16" fillId="7" borderId="1" xfId="1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7" fontId="16" fillId="0" borderId="1" xfId="0" applyNumberFormat="1" applyFont="1" applyFill="1" applyBorder="1" applyAlignment="1">
      <alignment horizontal="center" wrapText="1"/>
    </xf>
    <xf numFmtId="7" fontId="16" fillId="7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11111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0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39.42578125" style="9" customWidth="1"/>
    <col min="2" max="2" width="13.5703125" style="9" customWidth="1"/>
    <col min="3" max="3" width="1.28515625" style="9" bestFit="1" customWidth="1"/>
    <col min="4" max="4" width="15" style="9" customWidth="1"/>
    <col min="5" max="5" width="14" style="9" customWidth="1"/>
    <col min="6" max="6" width="15.28515625" style="9" customWidth="1"/>
    <col min="7" max="7" width="15.28515625" style="9" hidden="1" customWidth="1"/>
    <col min="8" max="8" width="15.140625" style="9" customWidth="1"/>
    <col min="9" max="9" width="3.28515625" style="9" customWidth="1"/>
    <col min="10" max="10" width="16.140625" style="9" hidden="1" customWidth="1"/>
    <col min="11" max="12" width="0" style="9" hidden="1" customWidth="1"/>
    <col min="13" max="13" width="17.7109375" style="9" hidden="1" customWidth="1"/>
    <col min="14" max="14" width="15.5703125" style="9" customWidth="1"/>
    <col min="15" max="16384" width="9.140625" style="9"/>
  </cols>
  <sheetData>
    <row r="1" spans="1:14" s="1" customFormat="1" ht="26.25" x14ac:dyDescent="0.4">
      <c r="A1" s="45" t="s">
        <v>0</v>
      </c>
      <c r="B1" s="45"/>
      <c r="C1" s="45"/>
      <c r="D1" s="45"/>
      <c r="E1" s="45"/>
      <c r="F1" s="45"/>
      <c r="G1" s="40"/>
      <c r="H1" s="18"/>
    </row>
    <row r="2" spans="1:14" s="2" customFormat="1" ht="12" customHeight="1" x14ac:dyDescent="0.3">
      <c r="A2" s="16"/>
      <c r="B2" s="16"/>
      <c r="C2" s="16"/>
      <c r="D2" s="16"/>
      <c r="E2" s="16"/>
      <c r="F2" s="16"/>
      <c r="G2" s="16"/>
      <c r="H2" s="18"/>
    </row>
    <row r="3" spans="1:14" s="3" customFormat="1" ht="21" customHeight="1" x14ac:dyDescent="0.35">
      <c r="A3" s="46" t="s">
        <v>16</v>
      </c>
      <c r="B3" s="46"/>
      <c r="C3" s="46"/>
      <c r="D3" s="46"/>
      <c r="E3" s="46"/>
      <c r="F3" s="46"/>
      <c r="G3" s="41"/>
      <c r="H3" s="18"/>
    </row>
    <row r="4" spans="1:14" s="4" customFormat="1" ht="11.25" customHeight="1" x14ac:dyDescent="0.25">
      <c r="A4" s="17"/>
      <c r="B4" s="17"/>
      <c r="C4" s="17"/>
      <c r="D4" s="17"/>
      <c r="E4" s="17"/>
      <c r="F4" s="17"/>
      <c r="G4" s="17"/>
      <c r="H4" s="18"/>
    </row>
    <row r="5" spans="1:14" s="5" customFormat="1" ht="18.75" customHeight="1" x14ac:dyDescent="0.3">
      <c r="A5" s="47" t="s">
        <v>13</v>
      </c>
      <c r="B5" s="47"/>
      <c r="C5" s="47"/>
      <c r="D5" s="47"/>
      <c r="E5" s="47"/>
      <c r="F5" s="47"/>
      <c r="G5" s="42"/>
      <c r="H5" s="18"/>
    </row>
    <row r="6" spans="1:14" s="5" customFormat="1" x14ac:dyDescent="0.25">
      <c r="A6" s="18"/>
      <c r="B6" s="25"/>
      <c r="C6" s="25"/>
      <c r="D6" s="25"/>
      <c r="E6" s="25"/>
      <c r="F6" s="25"/>
      <c r="G6" s="25"/>
      <c r="H6" s="18"/>
    </row>
    <row r="7" spans="1:14" s="6" customFormat="1" ht="76.150000000000006" customHeight="1" x14ac:dyDescent="0.25">
      <c r="A7" s="19" t="s">
        <v>4</v>
      </c>
      <c r="B7" s="19" t="s">
        <v>17</v>
      </c>
      <c r="C7" s="36"/>
      <c r="D7" s="19" t="s">
        <v>7</v>
      </c>
      <c r="E7" s="19" t="s">
        <v>8</v>
      </c>
      <c r="F7" s="19" t="s">
        <v>9</v>
      </c>
      <c r="G7" s="19" t="s">
        <v>24</v>
      </c>
      <c r="H7" s="19" t="s">
        <v>6</v>
      </c>
      <c r="J7" s="14" t="s">
        <v>14</v>
      </c>
      <c r="N7" s="19" t="s">
        <v>23</v>
      </c>
    </row>
    <row r="8" spans="1:14" s="7" customFormat="1" ht="17.25" x14ac:dyDescent="0.3">
      <c r="A8" s="20" t="s">
        <v>10</v>
      </c>
      <c r="B8" s="10"/>
      <c r="C8" s="39"/>
      <c r="D8" s="10"/>
      <c r="E8" s="11" t="s">
        <v>1</v>
      </c>
      <c r="F8" s="11" t="s">
        <v>1</v>
      </c>
      <c r="G8" s="11"/>
      <c r="H8" s="26"/>
      <c r="J8" s="8"/>
    </row>
    <row r="9" spans="1:14" s="7" customFormat="1" ht="17.25" x14ac:dyDescent="0.3">
      <c r="A9" s="21" t="s">
        <v>18</v>
      </c>
      <c r="B9" s="22">
        <v>597.94000000000005</v>
      </c>
      <c r="C9" s="35"/>
      <c r="D9" s="22">
        <f>+E9/2</f>
        <v>44.03</v>
      </c>
      <c r="E9" s="22">
        <v>88.06</v>
      </c>
      <c r="F9" s="22">
        <f>+B9-E9</f>
        <v>509.88000000000005</v>
      </c>
      <c r="G9" s="43">
        <v>-9.18</v>
      </c>
      <c r="H9" s="28">
        <f>+F9/B9</f>
        <v>0.85272769843128071</v>
      </c>
      <c r="J9" s="12">
        <f>+B9-E9</f>
        <v>509.88000000000005</v>
      </c>
      <c r="K9" s="13">
        <f>+F9-J9</f>
        <v>0</v>
      </c>
      <c r="M9" s="15">
        <f>SUM(E9:F9)</f>
        <v>597.94000000000005</v>
      </c>
      <c r="N9" s="22">
        <f>SUM(F9)/2</f>
        <v>254.94000000000003</v>
      </c>
    </row>
    <row r="10" spans="1:14" s="7" customFormat="1" ht="17.25" x14ac:dyDescent="0.3">
      <c r="A10" s="21" t="s">
        <v>19</v>
      </c>
      <c r="B10" s="22">
        <v>1315.48</v>
      </c>
      <c r="C10" s="35"/>
      <c r="D10" s="22">
        <f t="shared" ref="D10" si="0">+E10/2</f>
        <v>96.87</v>
      </c>
      <c r="E10" s="22">
        <v>193.74</v>
      </c>
      <c r="F10" s="22">
        <f t="shared" ref="F10" si="1">+B10-E10</f>
        <v>1121.74</v>
      </c>
      <c r="G10" s="43">
        <v>-58.33</v>
      </c>
      <c r="H10" s="28">
        <f t="shared" ref="H10" si="2">+F10/B10</f>
        <v>0.85272296044029561</v>
      </c>
      <c r="J10" s="12"/>
      <c r="K10" s="13"/>
      <c r="N10" s="22">
        <f t="shared" ref="N10:N12" si="3">SUM(F10)/2</f>
        <v>560.87</v>
      </c>
    </row>
    <row r="11" spans="1:14" s="7" customFormat="1" ht="17.25" x14ac:dyDescent="0.3">
      <c r="A11" s="21" t="s">
        <v>20</v>
      </c>
      <c r="B11" s="22">
        <v>1704.14</v>
      </c>
      <c r="C11" s="35"/>
      <c r="D11" s="22">
        <f>+E11/2</f>
        <v>125.48</v>
      </c>
      <c r="E11" s="22">
        <v>250.96</v>
      </c>
      <c r="F11" s="22">
        <f>+B11-E11</f>
        <v>1453.18</v>
      </c>
      <c r="G11" s="43">
        <v>-1.1000000000000001</v>
      </c>
      <c r="H11" s="28">
        <f>+F11/B11</f>
        <v>0.85273510392338658</v>
      </c>
      <c r="J11" s="12">
        <f>+B11-E11</f>
        <v>1453.18</v>
      </c>
      <c r="K11" s="13">
        <f>+F11-J11</f>
        <v>0</v>
      </c>
      <c r="M11" s="15">
        <f>SUM(E11:F11)</f>
        <v>1704.14</v>
      </c>
      <c r="N11" s="22">
        <f t="shared" si="3"/>
        <v>726.59</v>
      </c>
    </row>
    <row r="12" spans="1:14" s="7" customFormat="1" ht="17.25" x14ac:dyDescent="0.3">
      <c r="A12" s="23" t="s">
        <v>22</v>
      </c>
      <c r="B12" s="22">
        <v>1793.84</v>
      </c>
      <c r="C12" s="35" t="s">
        <v>1</v>
      </c>
      <c r="D12" s="22">
        <f>+E12/2</f>
        <v>132.09</v>
      </c>
      <c r="E12" s="22">
        <v>264.18</v>
      </c>
      <c r="F12" s="22">
        <f>+B12-E12</f>
        <v>1529.6599999999999</v>
      </c>
      <c r="G12" s="43">
        <v>12.11</v>
      </c>
      <c r="H12" s="28">
        <f>+F12/B12</f>
        <v>0.85272934040940107</v>
      </c>
      <c r="J12" s="12"/>
      <c r="K12" s="13"/>
      <c r="N12" s="22">
        <f t="shared" si="3"/>
        <v>764.82999999999993</v>
      </c>
    </row>
    <row r="13" spans="1:14" s="7" customFormat="1" ht="17.25" x14ac:dyDescent="0.3">
      <c r="A13" s="32"/>
      <c r="B13" s="33"/>
      <c r="C13" s="35"/>
      <c r="D13" s="33"/>
      <c r="E13" s="33"/>
      <c r="F13" s="33"/>
      <c r="G13" s="44"/>
      <c r="H13" s="34"/>
      <c r="J13" s="12">
        <f>+B13-E13</f>
        <v>0</v>
      </c>
      <c r="K13" s="13">
        <f t="shared" ref="K13:K18" si="4">+F13-J13</f>
        <v>0</v>
      </c>
      <c r="M13" s="15">
        <f t="shared" ref="M13:M14" si="5">SUM(E13:F13)</f>
        <v>0</v>
      </c>
    </row>
    <row r="14" spans="1:14" s="7" customFormat="1" ht="17.25" x14ac:dyDescent="0.3">
      <c r="A14" s="20" t="s">
        <v>11</v>
      </c>
      <c r="B14" s="22"/>
      <c r="C14" s="39"/>
      <c r="D14" s="10"/>
      <c r="E14" s="22"/>
      <c r="F14" s="22"/>
      <c r="G14" s="43"/>
      <c r="H14" s="28"/>
      <c r="J14" s="12">
        <f>+B14-E14</f>
        <v>0</v>
      </c>
      <c r="K14" s="13">
        <f t="shared" si="4"/>
        <v>0</v>
      </c>
      <c r="M14" s="15">
        <f t="shared" si="5"/>
        <v>0</v>
      </c>
    </row>
    <row r="15" spans="1:14" s="7" customFormat="1" ht="17.25" x14ac:dyDescent="0.3">
      <c r="A15" s="21" t="s">
        <v>18</v>
      </c>
      <c r="B15" s="22">
        <v>750.54</v>
      </c>
      <c r="C15" s="35"/>
      <c r="D15" s="22">
        <f>+E15/2</f>
        <v>105.1</v>
      </c>
      <c r="E15" s="22">
        <v>210.2</v>
      </c>
      <c r="F15" s="22">
        <f>+B15-E15</f>
        <v>540.33999999999992</v>
      </c>
      <c r="G15" s="43">
        <v>-2.54</v>
      </c>
      <c r="H15" s="28">
        <f>+F15/B15</f>
        <v>0.71993498014762691</v>
      </c>
      <c r="J15" s="12"/>
      <c r="K15" s="13"/>
      <c r="N15" s="22">
        <f>SUM(F15)/2</f>
        <v>270.16999999999996</v>
      </c>
    </row>
    <row r="16" spans="1:14" s="7" customFormat="1" ht="17.25" x14ac:dyDescent="0.3">
      <c r="A16" s="21" t="s">
        <v>19</v>
      </c>
      <c r="B16" s="22">
        <v>1651.2</v>
      </c>
      <c r="C16" s="35"/>
      <c r="D16" s="22">
        <f t="shared" ref="D16" si="6">+E16/2</f>
        <v>231.23</v>
      </c>
      <c r="E16" s="22">
        <v>462.46</v>
      </c>
      <c r="F16" s="22">
        <v>1188.74</v>
      </c>
      <c r="G16" s="43">
        <v>-89.01</v>
      </c>
      <c r="H16" s="28">
        <f t="shared" ref="H16" si="7">+F16/B16</f>
        <v>0.71992490310077517</v>
      </c>
      <c r="J16" s="12">
        <f>+B16-E16</f>
        <v>1188.74</v>
      </c>
      <c r="K16" s="13">
        <f t="shared" si="4"/>
        <v>0</v>
      </c>
      <c r="M16" s="15">
        <f t="shared" ref="M16:M18" si="8">SUM(E16:F16)</f>
        <v>1651.2</v>
      </c>
      <c r="N16" s="22">
        <f t="shared" ref="N16:N18" si="9">SUM(F16)/2</f>
        <v>594.37</v>
      </c>
    </row>
    <row r="17" spans="1:14" s="7" customFormat="1" ht="17.25" x14ac:dyDescent="0.3">
      <c r="A17" s="21" t="s">
        <v>20</v>
      </c>
      <c r="B17" s="22">
        <v>2139.04</v>
      </c>
      <c r="C17" s="35"/>
      <c r="D17" s="22">
        <f>+E17/2</f>
        <v>299.54000000000002</v>
      </c>
      <c r="E17" s="22">
        <v>599.08000000000004</v>
      </c>
      <c r="F17" s="22">
        <f>+B17-E17</f>
        <v>1539.96</v>
      </c>
      <c r="G17" s="43">
        <v>47.62</v>
      </c>
      <c r="H17" s="28">
        <f>+F17/B17</f>
        <v>0.71993043608347673</v>
      </c>
      <c r="J17" s="12"/>
      <c r="K17" s="13"/>
      <c r="N17" s="22">
        <f t="shared" si="9"/>
        <v>769.98</v>
      </c>
    </row>
    <row r="18" spans="1:14" s="7" customFormat="1" ht="17.25" x14ac:dyDescent="0.3">
      <c r="A18" s="23" t="s">
        <v>22</v>
      </c>
      <c r="B18" s="22">
        <v>2251.62</v>
      </c>
      <c r="C18" s="35" t="s">
        <v>1</v>
      </c>
      <c r="D18" s="22">
        <f>+E18/2</f>
        <v>315.31</v>
      </c>
      <c r="E18" s="22">
        <v>630.62</v>
      </c>
      <c r="F18" s="22">
        <f>+B18-E18</f>
        <v>1621</v>
      </c>
      <c r="G18" s="43">
        <v>79.150000000000006</v>
      </c>
      <c r="H18" s="28">
        <f>+F18/B18</f>
        <v>0.71992609765413351</v>
      </c>
      <c r="J18" s="12">
        <f>+B18-E18</f>
        <v>1621</v>
      </c>
      <c r="K18" s="13">
        <f t="shared" si="4"/>
        <v>0</v>
      </c>
      <c r="M18" s="15">
        <f t="shared" si="8"/>
        <v>2251.62</v>
      </c>
      <c r="N18" s="22">
        <f t="shared" si="9"/>
        <v>810.5</v>
      </c>
    </row>
    <row r="19" spans="1:14" s="7" customFormat="1" ht="17.25" x14ac:dyDescent="0.3">
      <c r="A19" s="37"/>
      <c r="B19" s="33"/>
      <c r="C19" s="35"/>
      <c r="D19" s="33"/>
      <c r="E19" s="33"/>
      <c r="F19" s="33"/>
      <c r="G19" s="44"/>
      <c r="H19" s="34"/>
    </row>
    <row r="20" spans="1:14" s="7" customFormat="1" ht="17.25" x14ac:dyDescent="0.3">
      <c r="A20" s="20" t="s">
        <v>12</v>
      </c>
      <c r="B20" s="22"/>
      <c r="C20" s="35"/>
      <c r="D20" s="22"/>
      <c r="E20" s="22"/>
      <c r="F20" s="22"/>
      <c r="G20" s="43"/>
      <c r="H20" s="28"/>
    </row>
    <row r="21" spans="1:14" s="7" customFormat="1" ht="17.25" x14ac:dyDescent="0.3">
      <c r="A21" s="21" t="s">
        <v>18</v>
      </c>
      <c r="B21" s="22">
        <v>933.3</v>
      </c>
      <c r="C21" s="35"/>
      <c r="D21" s="22">
        <f>+E21/2</f>
        <v>211.71</v>
      </c>
      <c r="E21" s="22">
        <v>423.42</v>
      </c>
      <c r="F21" s="22">
        <f>+B21-E21</f>
        <v>509.87999999999994</v>
      </c>
      <c r="G21" s="43">
        <v>-27.53</v>
      </c>
      <c r="H21" s="28">
        <f>+F21/B21</f>
        <v>0.54631951141112178</v>
      </c>
      <c r="M21" s="15">
        <f t="shared" ref="M21" si="10">SUM(E21:F21)</f>
        <v>933.3</v>
      </c>
      <c r="N21" s="22">
        <f>SUM(F21)/2</f>
        <v>254.93999999999997</v>
      </c>
    </row>
    <row r="22" spans="1:14" s="7" customFormat="1" ht="17.25" x14ac:dyDescent="0.3">
      <c r="A22" s="21" t="s">
        <v>19</v>
      </c>
      <c r="B22" s="22">
        <v>2053.2600000000002</v>
      </c>
      <c r="C22" s="35"/>
      <c r="D22" s="22">
        <f t="shared" ref="D22" si="11">+E22/2</f>
        <v>465.76</v>
      </c>
      <c r="E22" s="22">
        <v>931.52</v>
      </c>
      <c r="F22" s="22">
        <v>1121.74</v>
      </c>
      <c r="G22" s="43">
        <v>-237.15</v>
      </c>
      <c r="H22" s="28">
        <f t="shared" ref="H22" si="12">+F22/B22</f>
        <v>0.54632145953264555</v>
      </c>
      <c r="N22" s="22">
        <f t="shared" ref="N22:N24" si="13">SUM(F22)/2</f>
        <v>560.87</v>
      </c>
    </row>
    <row r="23" spans="1:14" s="7" customFormat="1" ht="17.25" x14ac:dyDescent="0.3">
      <c r="A23" s="21" t="s">
        <v>20</v>
      </c>
      <c r="B23" s="22">
        <v>2659.9</v>
      </c>
      <c r="C23" s="35"/>
      <c r="D23" s="22">
        <f>+E23/2</f>
        <v>603.36</v>
      </c>
      <c r="E23" s="22">
        <v>1206.72</v>
      </c>
      <c r="F23" s="22">
        <f>+B23-E23</f>
        <v>1453.18</v>
      </c>
      <c r="G23" s="43">
        <v>38.06</v>
      </c>
      <c r="H23" s="28">
        <f>+F23/B23</f>
        <v>0.54632880935373507</v>
      </c>
      <c r="M23" s="15">
        <f>SUM(E23:F23)</f>
        <v>2659.9</v>
      </c>
      <c r="N23" s="22">
        <f t="shared" si="13"/>
        <v>726.59</v>
      </c>
    </row>
    <row r="24" spans="1:14" s="7" customFormat="1" ht="17.25" x14ac:dyDescent="0.3">
      <c r="A24" s="23" t="s">
        <v>21</v>
      </c>
      <c r="B24" s="22">
        <v>2799.9</v>
      </c>
      <c r="C24" s="35" t="s">
        <v>1</v>
      </c>
      <c r="D24" s="22">
        <f>+E24/2</f>
        <v>635.12</v>
      </c>
      <c r="E24" s="22">
        <v>1270.24</v>
      </c>
      <c r="F24" s="22">
        <v>1529.66</v>
      </c>
      <c r="G24" s="43">
        <v>101.58</v>
      </c>
      <c r="H24" s="28">
        <f>+F24/B24</f>
        <v>0.54632665452337581</v>
      </c>
      <c r="N24" s="22">
        <f t="shared" si="13"/>
        <v>764.83</v>
      </c>
    </row>
    <row r="25" spans="1:14" s="7" customFormat="1" ht="17.25" x14ac:dyDescent="0.3">
      <c r="A25" s="37"/>
      <c r="B25" s="33"/>
      <c r="C25" s="35"/>
      <c r="D25" s="33"/>
      <c r="E25" s="33"/>
      <c r="F25" s="33"/>
      <c r="G25" s="44"/>
      <c r="H25" s="34"/>
    </row>
    <row r="26" spans="1:14" s="7" customFormat="1" ht="17.25" x14ac:dyDescent="0.3">
      <c r="A26" s="24" t="s">
        <v>15</v>
      </c>
      <c r="B26" s="22"/>
      <c r="C26" s="35"/>
      <c r="D26" s="22"/>
      <c r="E26" s="22"/>
      <c r="F26" s="22"/>
      <c r="G26" s="43"/>
      <c r="H26" s="28"/>
    </row>
    <row r="27" spans="1:14" s="7" customFormat="1" ht="17.25" x14ac:dyDescent="0.3">
      <c r="A27" s="21" t="s">
        <v>18</v>
      </c>
      <c r="B27" s="22">
        <v>549.66</v>
      </c>
      <c r="C27" s="35"/>
      <c r="D27" s="22">
        <f>+E27/2</f>
        <v>19.89</v>
      </c>
      <c r="E27" s="22">
        <v>39.78</v>
      </c>
      <c r="F27" s="22">
        <v>509.88</v>
      </c>
      <c r="G27" s="43">
        <v>-4.5999999999999996</v>
      </c>
      <c r="H27" s="28">
        <f>+F27/B27</f>
        <v>0.92762798821089409</v>
      </c>
      <c r="N27" s="22">
        <f>SUM(F27)/2</f>
        <v>254.94</v>
      </c>
    </row>
    <row r="28" spans="1:14" s="7" customFormat="1" ht="17.25" x14ac:dyDescent="0.3">
      <c r="A28" s="21" t="s">
        <v>19</v>
      </c>
      <c r="B28" s="22">
        <v>1209.26</v>
      </c>
      <c r="C28" s="35"/>
      <c r="D28" s="22">
        <f t="shared" ref="D28" si="14">+E28/2</f>
        <v>43.76</v>
      </c>
      <c r="E28" s="22">
        <v>87.52</v>
      </c>
      <c r="F28" s="22">
        <v>1121.74</v>
      </c>
      <c r="G28" s="43">
        <v>-27.61</v>
      </c>
      <c r="H28" s="28">
        <f t="shared" ref="H28" si="15">+F28/B28</f>
        <v>0.92762515918826394</v>
      </c>
      <c r="N28" s="22">
        <f t="shared" ref="N28:N30" si="16">SUM(F28)/2</f>
        <v>560.87</v>
      </c>
    </row>
    <row r="29" spans="1:14" s="7" customFormat="1" ht="17.25" x14ac:dyDescent="0.3">
      <c r="A29" s="21" t="s">
        <v>20</v>
      </c>
      <c r="B29" s="22">
        <v>1566.54</v>
      </c>
      <c r="C29" s="35"/>
      <c r="D29" s="22">
        <f>+E29/2</f>
        <v>56.68</v>
      </c>
      <c r="E29" s="22">
        <v>113.36</v>
      </c>
      <c r="F29" s="22">
        <v>1453.18</v>
      </c>
      <c r="G29" s="43">
        <v>-1.76</v>
      </c>
      <c r="H29" s="28">
        <f>+F29/B29</f>
        <v>0.92763670254190767</v>
      </c>
      <c r="N29" s="22">
        <f t="shared" si="16"/>
        <v>726.59</v>
      </c>
    </row>
    <row r="30" spans="1:14" s="7" customFormat="1" ht="17.25" x14ac:dyDescent="0.3">
      <c r="A30" s="23" t="s">
        <v>21</v>
      </c>
      <c r="B30" s="22">
        <v>1649</v>
      </c>
      <c r="C30" s="35" t="s">
        <v>1</v>
      </c>
      <c r="D30" s="22">
        <f>+E30/2</f>
        <v>59.67</v>
      </c>
      <c r="E30" s="22">
        <v>119.34</v>
      </c>
      <c r="F30" s="22">
        <v>1529.66</v>
      </c>
      <c r="G30" s="43">
        <v>4.21</v>
      </c>
      <c r="H30" s="28">
        <f>+F30/B30</f>
        <v>0.92762886597938154</v>
      </c>
      <c r="N30" s="22">
        <f t="shared" si="16"/>
        <v>764.83</v>
      </c>
    </row>
    <row r="31" spans="1:14" s="7" customFormat="1" ht="17.25" x14ac:dyDescent="0.3">
      <c r="A31" s="37"/>
      <c r="B31" s="33"/>
      <c r="C31" s="35"/>
      <c r="D31" s="33"/>
      <c r="E31" s="33"/>
      <c r="F31" s="33"/>
      <c r="G31" s="33"/>
      <c r="H31" s="34"/>
    </row>
    <row r="32" spans="1:14" s="7" customFormat="1" ht="17.25" x14ac:dyDescent="0.3">
      <c r="A32" s="24" t="s">
        <v>25</v>
      </c>
      <c r="B32" s="22"/>
      <c r="C32" s="35"/>
      <c r="D32" s="22"/>
      <c r="E32" s="22"/>
      <c r="F32" s="22"/>
      <c r="G32" s="22"/>
      <c r="H32" s="28"/>
    </row>
    <row r="33" spans="1:14" s="7" customFormat="1" ht="17.25" x14ac:dyDescent="0.3">
      <c r="A33" s="21" t="s">
        <v>18</v>
      </c>
      <c r="B33" s="22">
        <v>49.2</v>
      </c>
      <c r="C33" s="35"/>
      <c r="D33" s="22">
        <f>+E33/2</f>
        <v>9.84</v>
      </c>
      <c r="E33" s="22">
        <v>19.68</v>
      </c>
      <c r="F33" s="22">
        <v>29.52</v>
      </c>
      <c r="G33" s="22"/>
      <c r="H33" s="28">
        <f>+F33/B33</f>
        <v>0.6</v>
      </c>
      <c r="N33" s="22">
        <f>SUM(F33)/2</f>
        <v>14.76</v>
      </c>
    </row>
    <row r="34" spans="1:14" s="7" customFormat="1" ht="17.25" x14ac:dyDescent="0.3">
      <c r="A34" s="21" t="s">
        <v>19</v>
      </c>
      <c r="B34" s="22">
        <v>108.24</v>
      </c>
      <c r="C34" s="35"/>
      <c r="D34" s="22">
        <f t="shared" ref="D34" si="17">+E34/2</f>
        <v>21.65</v>
      </c>
      <c r="E34" s="22">
        <v>43.3</v>
      </c>
      <c r="F34" s="22">
        <v>64.94</v>
      </c>
      <c r="G34" s="22"/>
      <c r="H34" s="28">
        <f t="shared" ref="H34" si="18">+F34/B34</f>
        <v>0.59996304508499632</v>
      </c>
      <c r="N34" s="22">
        <f t="shared" ref="N34:N36" si="19">SUM(F34)/2</f>
        <v>32.47</v>
      </c>
    </row>
    <row r="35" spans="1:14" s="7" customFormat="1" ht="17.25" x14ac:dyDescent="0.3">
      <c r="A35" s="21" t="s">
        <v>20</v>
      </c>
      <c r="B35" s="22">
        <v>140.19999999999999</v>
      </c>
      <c r="C35" s="35"/>
      <c r="D35" s="22">
        <f>+E35/2</f>
        <v>28.05</v>
      </c>
      <c r="E35" s="22">
        <v>56.1</v>
      </c>
      <c r="F35" s="22">
        <v>84.1</v>
      </c>
      <c r="G35" s="22"/>
      <c r="H35" s="28">
        <f>+F35/B35</f>
        <v>0.59985734664764623</v>
      </c>
      <c r="N35" s="22">
        <f t="shared" si="19"/>
        <v>42.05</v>
      </c>
    </row>
    <row r="36" spans="1:14" ht="17.25" x14ac:dyDescent="0.3">
      <c r="A36" s="23" t="s">
        <v>21</v>
      </c>
      <c r="B36" s="22">
        <v>147.58000000000001</v>
      </c>
      <c r="C36" s="35" t="s">
        <v>1</v>
      </c>
      <c r="D36" s="22">
        <f>+E36/2</f>
        <v>29.53</v>
      </c>
      <c r="E36" s="22">
        <v>59.06</v>
      </c>
      <c r="F36" s="22">
        <v>88.52</v>
      </c>
      <c r="G36" s="22"/>
      <c r="H36" s="28">
        <f>+F36/B36</f>
        <v>0.59981027239463336</v>
      </c>
      <c r="N36" s="22">
        <f t="shared" si="19"/>
        <v>44.26</v>
      </c>
    </row>
    <row r="37" spans="1:14" ht="17.25" x14ac:dyDescent="0.3">
      <c r="A37" s="37"/>
      <c r="B37" s="33"/>
      <c r="C37" s="35"/>
      <c r="D37" s="33"/>
      <c r="E37" s="33"/>
      <c r="F37" s="33"/>
      <c r="G37" s="33"/>
      <c r="H37" s="34"/>
    </row>
    <row r="38" spans="1:14" ht="17.25" x14ac:dyDescent="0.3">
      <c r="A38" s="24" t="s">
        <v>3</v>
      </c>
      <c r="B38" s="22"/>
      <c r="C38" s="35"/>
      <c r="D38" s="22"/>
      <c r="E38" s="22"/>
      <c r="F38" s="22"/>
      <c r="G38" s="22"/>
      <c r="H38" s="28"/>
    </row>
    <row r="39" spans="1:14" ht="17.25" x14ac:dyDescent="0.3">
      <c r="A39" s="21" t="s">
        <v>18</v>
      </c>
      <c r="B39" s="22">
        <v>54.52</v>
      </c>
      <c r="C39" s="35"/>
      <c r="D39" s="22">
        <f>+E39/2</f>
        <v>12.500000000000002</v>
      </c>
      <c r="E39" s="22">
        <f>SUM(B39)-F39</f>
        <v>25.000000000000004</v>
      </c>
      <c r="F39" s="22">
        <v>29.52</v>
      </c>
      <c r="G39" s="22"/>
      <c r="H39" s="28">
        <f>+F39/B39</f>
        <v>0.54145267791636098</v>
      </c>
      <c r="N39" s="22">
        <f>SUM(F39)/2</f>
        <v>14.76</v>
      </c>
    </row>
    <row r="40" spans="1:14" ht="17.25" x14ac:dyDescent="0.3">
      <c r="A40" s="21" t="s">
        <v>19</v>
      </c>
      <c r="B40" s="22">
        <v>119.96</v>
      </c>
      <c r="C40" s="35"/>
      <c r="D40" s="22">
        <f t="shared" ref="D40:D42" si="20">+E40/2</f>
        <v>27.509999999999998</v>
      </c>
      <c r="E40" s="22">
        <f t="shared" ref="E40:E42" si="21">SUM(B40)-F40</f>
        <v>55.019999999999996</v>
      </c>
      <c r="F40" s="22">
        <v>64.94</v>
      </c>
      <c r="G40" s="22"/>
      <c r="H40" s="28">
        <f t="shared" ref="H40" si="22">+F40/B40</f>
        <v>0.54134711570523508</v>
      </c>
      <c r="N40" s="22">
        <f t="shared" ref="N40:N42" si="23">SUM(F40)/2</f>
        <v>32.47</v>
      </c>
    </row>
    <row r="41" spans="1:14" ht="17.25" x14ac:dyDescent="0.3">
      <c r="A41" s="21" t="s">
        <v>20</v>
      </c>
      <c r="B41" s="22">
        <v>155.4</v>
      </c>
      <c r="C41" s="35"/>
      <c r="D41" s="22">
        <f>+E41/2</f>
        <v>35.650000000000006</v>
      </c>
      <c r="E41" s="22">
        <f>SUM(B41)-F41</f>
        <v>71.300000000000011</v>
      </c>
      <c r="F41" s="22">
        <v>84.1</v>
      </c>
      <c r="G41" s="22"/>
      <c r="H41" s="28">
        <f>+F41/B41</f>
        <v>0.54118404118404118</v>
      </c>
      <c r="N41" s="22">
        <f t="shared" si="23"/>
        <v>42.05</v>
      </c>
    </row>
    <row r="42" spans="1:14" ht="17.25" x14ac:dyDescent="0.3">
      <c r="A42" s="23" t="s">
        <v>21</v>
      </c>
      <c r="B42" s="22">
        <v>163.58000000000001</v>
      </c>
      <c r="C42" s="35" t="s">
        <v>1</v>
      </c>
      <c r="D42" s="22">
        <f t="shared" si="20"/>
        <v>37.530000000000008</v>
      </c>
      <c r="E42" s="22">
        <f t="shared" si="21"/>
        <v>75.060000000000016</v>
      </c>
      <c r="F42" s="22">
        <v>88.52</v>
      </c>
      <c r="G42" s="22"/>
      <c r="H42" s="28">
        <f>+F42/B42</f>
        <v>0.54114194889350775</v>
      </c>
      <c r="N42" s="22">
        <f t="shared" si="23"/>
        <v>44.26</v>
      </c>
    </row>
    <row r="43" spans="1:14" ht="17.25" x14ac:dyDescent="0.3">
      <c r="A43" s="37"/>
      <c r="B43" s="33"/>
      <c r="C43" s="35"/>
      <c r="D43" s="33"/>
      <c r="E43" s="33"/>
      <c r="F43" s="33"/>
      <c r="G43" s="33"/>
      <c r="H43" s="38"/>
    </row>
    <row r="44" spans="1:14" ht="17.25" x14ac:dyDescent="0.3">
      <c r="A44" s="24" t="s">
        <v>5</v>
      </c>
      <c r="B44" s="22"/>
      <c r="C44" s="35"/>
      <c r="D44" s="22"/>
      <c r="E44" s="22"/>
      <c r="F44" s="22"/>
      <c r="G44" s="22"/>
      <c r="H44" s="29"/>
    </row>
    <row r="45" spans="1:14" ht="17.25" x14ac:dyDescent="0.3">
      <c r="A45" s="21" t="s">
        <v>18</v>
      </c>
      <c r="B45" s="22">
        <v>5.24</v>
      </c>
      <c r="C45" s="27"/>
      <c r="D45" s="22">
        <f>+E45/2</f>
        <v>2.62</v>
      </c>
      <c r="E45" s="22">
        <v>5.24</v>
      </c>
      <c r="F45" s="22">
        <v>0</v>
      </c>
      <c r="G45" s="22"/>
      <c r="H45" s="29">
        <f>+F45/B45</f>
        <v>0</v>
      </c>
      <c r="N45" s="22">
        <f>SUM(F45)/2</f>
        <v>0</v>
      </c>
    </row>
    <row r="46" spans="1:14" ht="17.25" x14ac:dyDescent="0.3">
      <c r="A46" s="21" t="s">
        <v>19</v>
      </c>
      <c r="B46" s="22">
        <v>11.5</v>
      </c>
      <c r="C46" s="27"/>
      <c r="D46" s="22">
        <f t="shared" ref="D46" si="24">+E46/2</f>
        <v>5.75</v>
      </c>
      <c r="E46" s="22">
        <v>11.5</v>
      </c>
      <c r="F46" s="22">
        <v>0</v>
      </c>
      <c r="G46" s="22"/>
      <c r="H46" s="29">
        <f t="shared" ref="H46" si="25">+F46/B46</f>
        <v>0</v>
      </c>
      <c r="N46" s="22">
        <f t="shared" ref="N46:N48" si="26">SUM(F46)/2</f>
        <v>0</v>
      </c>
    </row>
    <row r="47" spans="1:14" ht="17.25" x14ac:dyDescent="0.3">
      <c r="A47" s="21" t="s">
        <v>20</v>
      </c>
      <c r="B47" s="22">
        <v>14.9</v>
      </c>
      <c r="C47" s="27"/>
      <c r="D47" s="22">
        <f>+E47/2</f>
        <v>7.45</v>
      </c>
      <c r="E47" s="22">
        <v>14.9</v>
      </c>
      <c r="F47" s="22">
        <v>0</v>
      </c>
      <c r="G47" s="22"/>
      <c r="H47" s="29">
        <f>+F47/B47</f>
        <v>0</v>
      </c>
      <c r="N47" s="22">
        <f t="shared" si="26"/>
        <v>0</v>
      </c>
    </row>
    <row r="48" spans="1:14" ht="17.25" x14ac:dyDescent="0.3">
      <c r="A48" s="23" t="s">
        <v>21</v>
      </c>
      <c r="B48" s="22">
        <v>15.7</v>
      </c>
      <c r="C48" s="27" t="s">
        <v>1</v>
      </c>
      <c r="D48" s="22">
        <f>+E48/2</f>
        <v>7.85</v>
      </c>
      <c r="E48" s="22">
        <v>15.7</v>
      </c>
      <c r="F48" s="22">
        <v>0</v>
      </c>
      <c r="G48" s="22"/>
      <c r="H48" s="29">
        <f>+F48/B48</f>
        <v>0</v>
      </c>
      <c r="N48" s="22">
        <f t="shared" si="26"/>
        <v>0</v>
      </c>
    </row>
    <row r="49" spans="1:8" x14ac:dyDescent="0.25">
      <c r="A49" s="18"/>
      <c r="B49" s="25"/>
      <c r="C49" s="25"/>
      <c r="D49" s="30"/>
      <c r="E49" s="30"/>
      <c r="F49" s="30"/>
      <c r="G49" s="30"/>
      <c r="H49" s="18"/>
    </row>
    <row r="50" spans="1:8" ht="15.75" x14ac:dyDescent="0.25">
      <c r="A50" s="31" t="s">
        <v>2</v>
      </c>
      <c r="B50" s="25"/>
      <c r="C50" s="25"/>
      <c r="D50" s="25"/>
      <c r="E50" s="25"/>
      <c r="F50" s="25"/>
      <c r="G50" s="25"/>
      <c r="H50" s="18"/>
    </row>
  </sheetData>
  <mergeCells count="3">
    <mergeCell ref="A1:F1"/>
    <mergeCell ref="A3:F3"/>
    <mergeCell ref="A5:F5"/>
  </mergeCells>
  <phoneticPr fontId="1" type="noConversion"/>
  <printOptions horizontalCentered="1" verticalCentered="1"/>
  <pageMargins left="0" right="0" top="0" bottom="0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7AEC400FA7A4E80D8D5FEFED8F33D" ma:contentTypeVersion="" ma:contentTypeDescription="Create a new document." ma:contentTypeScope="" ma:versionID="d282819219a6d5be4c75cd4a40c8361a">
  <xsd:schema xmlns:xsd="http://www.w3.org/2001/XMLSchema" xmlns:xs="http://www.w3.org/2001/XMLSchema" xmlns:p="http://schemas.microsoft.com/office/2006/metadata/properties" xmlns:ns1="http://schemas.microsoft.com/sharepoint/v3" xmlns:ns2="e9b55c0d-8303-4622-bf48-4e25c61d71f7" xmlns:ns3="bd3c3567-1136-4d6f-b201-d27a6eaca920" targetNamespace="http://schemas.microsoft.com/office/2006/metadata/properties" ma:root="true" ma:fieldsID="03d23d28f88670d81b77b7a32ebc8e8b" ns1:_="" ns2:_="" ns3:_="">
    <xsd:import namespace="http://schemas.microsoft.com/sharepoint/v3"/>
    <xsd:import namespace="e9b55c0d-8303-4622-bf48-4e25c61d71f7"/>
    <xsd:import namespace="bd3c3567-1136-4d6f-b201-d27a6eaca92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55c0d-8303-4622-bf48-4e25c61d71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c3567-1136-4d6f-b201-d27a6eaca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FF8EF-96F4-4BDD-8C4F-273EC76923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5415F6-C445-477D-989A-3F79CB855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b55c0d-8303-4622-bf48-4e25c61d71f7"/>
    <ds:schemaRef ds:uri="bd3c3567-1136-4d6f-b201-d27a6eaca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A6B0D9-B263-4E43-A0AE-28BFE64A895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e9b55c0d-8303-4622-bf48-4e25c61d71f7"/>
    <ds:schemaRef ds:uri="http://schemas.microsoft.com/office/2006/documentManagement/types"/>
    <ds:schemaRef ds:uri="http://schemas.microsoft.com/office/infopath/2007/PartnerControls"/>
    <ds:schemaRef ds:uri="bd3c3567-1136-4d6f-b201-d27a6eaca92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time</vt:lpstr>
      <vt:lpstr>'Full time'!Print_Area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LFONTAINE</dc:creator>
  <cp:lastModifiedBy>Manning, Kendra</cp:lastModifiedBy>
  <cp:lastPrinted>2018-09-24T16:42:28Z</cp:lastPrinted>
  <dcterms:created xsi:type="dcterms:W3CDTF">2011-02-08T16:10:05Z</dcterms:created>
  <dcterms:modified xsi:type="dcterms:W3CDTF">2019-10-22T20:21:42Z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0x0101008977AEC400FA7A4E80D8D5FEFED8F33D</vt:lpwstr>
  </property>
  <property fmtid="{D5CDD505-2E9C-101B-9397-08002B2CF9AE}" pid="3" name="Order">
    <vt:r8>8015000</vt:r8>
  </property>
</Properties>
</file>