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ANNING\Desktop\"/>
    </mc:Choice>
  </mc:AlternateContent>
  <bookViews>
    <workbookView xWindow="0" yWindow="0" windowWidth="28800" windowHeight="11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 l="1"/>
  <c r="G42" i="1"/>
  <c r="D42" i="1"/>
  <c r="M41" i="1"/>
  <c r="G41" i="1"/>
  <c r="D41" i="1"/>
  <c r="M40" i="1"/>
  <c r="G40" i="1"/>
  <c r="D40" i="1"/>
  <c r="M39" i="1"/>
  <c r="G39" i="1"/>
  <c r="D39" i="1"/>
  <c r="M36" i="1"/>
  <c r="G36" i="1"/>
  <c r="E36" i="1"/>
  <c r="D36" i="1"/>
  <c r="M35" i="1"/>
  <c r="G35" i="1"/>
  <c r="E35" i="1"/>
  <c r="D35" i="1"/>
  <c r="M34" i="1"/>
  <c r="G34" i="1"/>
  <c r="E34" i="1"/>
  <c r="D34" i="1"/>
  <c r="M33" i="1"/>
  <c r="G33" i="1"/>
  <c r="E33" i="1"/>
  <c r="D33" i="1"/>
  <c r="M30" i="1"/>
  <c r="G30" i="1"/>
  <c r="D30" i="1"/>
  <c r="M29" i="1"/>
  <c r="G29" i="1"/>
  <c r="D29" i="1"/>
  <c r="M28" i="1"/>
  <c r="G28" i="1"/>
  <c r="D28" i="1"/>
  <c r="M27" i="1"/>
  <c r="G27" i="1"/>
  <c r="D27" i="1"/>
  <c r="M24" i="1"/>
  <c r="G24" i="1"/>
  <c r="D24" i="1"/>
  <c r="M23" i="1"/>
  <c r="G23" i="1"/>
  <c r="D23" i="1"/>
  <c r="M22" i="1"/>
  <c r="G22" i="1"/>
  <c r="D22" i="1"/>
  <c r="M21" i="1"/>
  <c r="G21" i="1"/>
  <c r="D21" i="1"/>
  <c r="M18" i="1"/>
  <c r="I18" i="1"/>
  <c r="G18" i="1"/>
  <c r="F18" i="1"/>
  <c r="L18" i="1" s="1"/>
  <c r="D18" i="1"/>
  <c r="M17" i="1"/>
  <c r="G17" i="1"/>
  <c r="F17" i="1"/>
  <c r="D17" i="1"/>
  <c r="L16" i="1"/>
  <c r="I16" i="1"/>
  <c r="F16" i="1"/>
  <c r="J16" i="1" s="1"/>
  <c r="D16" i="1"/>
  <c r="F15" i="1"/>
  <c r="G15" i="1" s="1"/>
  <c r="D15" i="1"/>
  <c r="L14" i="1"/>
  <c r="I14" i="1"/>
  <c r="J14" i="1" s="1"/>
  <c r="L13" i="1"/>
  <c r="I13" i="1"/>
  <c r="J13" i="1" s="1"/>
  <c r="M12" i="1"/>
  <c r="G12" i="1"/>
  <c r="F12" i="1"/>
  <c r="D12" i="1"/>
  <c r="M11" i="1"/>
  <c r="I11" i="1"/>
  <c r="G11" i="1"/>
  <c r="F11" i="1"/>
  <c r="L11" i="1" s="1"/>
  <c r="D11" i="1"/>
  <c r="M10" i="1"/>
  <c r="G10" i="1"/>
  <c r="F10" i="1"/>
  <c r="D10" i="1"/>
  <c r="L9" i="1"/>
  <c r="I9" i="1"/>
  <c r="F9" i="1"/>
  <c r="J9" i="1" s="1"/>
  <c r="D9" i="1"/>
  <c r="M9" i="1" l="1"/>
  <c r="M16" i="1"/>
  <c r="J11" i="1"/>
  <c r="M15" i="1"/>
  <c r="J18" i="1"/>
  <c r="G9" i="1"/>
  <c r="G16" i="1"/>
</calcChain>
</file>

<file path=xl/sharedStrings.xml><?xml version="1.0" encoding="utf-8"?>
<sst xmlns="http://schemas.openxmlformats.org/spreadsheetml/2006/main" count="50" uniqueCount="24">
  <si>
    <t>Bentley University</t>
  </si>
  <si>
    <t>2020 MEDICAL, DENTAL &amp; VISION INSURANCE RATES</t>
  </si>
  <si>
    <t>Full Time Benefits Eligible Faculty and Staff</t>
  </si>
  <si>
    <t>Benefit Plan</t>
  </si>
  <si>
    <t>Total 2020 Monthly Rates</t>
  </si>
  <si>
    <t>Employee Contribution Bi-weekly*</t>
  </si>
  <si>
    <t>Employee Contribution Monthly</t>
  </si>
  <si>
    <t>Bentley's Contribution Monthly</t>
  </si>
  <si>
    <t>Bentley %</t>
  </si>
  <si>
    <t>check</t>
  </si>
  <si>
    <t>Bentley Contribution Bi-weekly*</t>
  </si>
  <si>
    <t>Harvard Best Buy HMO</t>
  </si>
  <si>
    <t xml:space="preserve"> </t>
  </si>
  <si>
    <t>Employee</t>
  </si>
  <si>
    <t>Employee + Child(ren)</t>
  </si>
  <si>
    <t>Employee + Spouse/Domestic Partner</t>
  </si>
  <si>
    <t>Employee + Family</t>
  </si>
  <si>
    <t>Harvard HMO</t>
  </si>
  <si>
    <t xml:space="preserve">Harvard HDHP w/HSA   </t>
  </si>
  <si>
    <t xml:space="preserve">Employee + Family </t>
  </si>
  <si>
    <t>Delta Dental - Standard</t>
  </si>
  <si>
    <t>Delta Dental - High</t>
  </si>
  <si>
    <t>Eyemed Vision</t>
  </si>
  <si>
    <t xml:space="preserve">*24 payroll deductions will be taken during the calendar year for bi-weekly staff.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</si>
</sst>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</font>
    <font>
      <sz val="11"/>
      <color rgb="FFEAEAEA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3"/>
      <color rgb="FFFF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EAEAEA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1111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5" borderId="1" xfId="0" applyFont="1" applyFill="1" applyBorder="1"/>
    <xf numFmtId="0" fontId="10" fillId="0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9" fontId="10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/>
    <xf numFmtId="0" fontId="4" fillId="0" borderId="0" xfId="0" applyFont="1" applyBorder="1"/>
    <xf numFmtId="0" fontId="10" fillId="0" borderId="1" xfId="0" applyFont="1" applyFill="1" applyBorder="1"/>
    <xf numFmtId="164" fontId="10" fillId="0" borderId="1" xfId="0" applyNumberFormat="1" applyFont="1" applyFill="1" applyBorder="1" applyAlignment="1">
      <alignment horizontal="center" wrapText="1"/>
    </xf>
    <xf numFmtId="164" fontId="11" fillId="3" borderId="1" xfId="0" applyNumberFormat="1" applyFont="1" applyFill="1" applyBorder="1" applyAlignment="1">
      <alignment horizontal="center" wrapText="1"/>
    </xf>
    <xf numFmtId="9" fontId="10" fillId="0" borderId="1" xfId="1" applyNumberFormat="1" applyFont="1" applyFill="1" applyBorder="1" applyAlignment="1">
      <alignment horizontal="center" wrapText="1"/>
    </xf>
    <xf numFmtId="164" fontId="12" fillId="0" borderId="0" xfId="0" applyNumberFormat="1" applyFont="1" applyBorder="1"/>
    <xf numFmtId="164" fontId="12" fillId="0" borderId="0" xfId="0" applyNumberFormat="1" applyFont="1"/>
    <xf numFmtId="164" fontId="13" fillId="0" borderId="0" xfId="0" applyNumberFormat="1" applyFont="1"/>
    <xf numFmtId="0" fontId="10" fillId="5" borderId="1" xfId="0" applyFont="1" applyFill="1" applyBorder="1"/>
    <xf numFmtId="0" fontId="10" fillId="6" borderId="1" xfId="0" applyFont="1" applyFill="1" applyBorder="1"/>
    <xf numFmtId="164" fontId="10" fillId="7" borderId="1" xfId="0" applyNumberFormat="1" applyFont="1" applyFill="1" applyBorder="1" applyAlignment="1">
      <alignment horizontal="center" wrapText="1"/>
    </xf>
    <xf numFmtId="9" fontId="10" fillId="7" borderId="1" xfId="1" applyNumberFormat="1" applyFont="1" applyFill="1" applyBorder="1" applyAlignment="1">
      <alignment horizontal="center" wrapText="1"/>
    </xf>
    <xf numFmtId="0" fontId="10" fillId="7" borderId="1" xfId="0" applyFont="1" applyFill="1" applyBorder="1"/>
    <xf numFmtId="0" fontId="9" fillId="0" borderId="1" xfId="0" applyFont="1" applyFill="1" applyBorder="1"/>
    <xf numFmtId="9" fontId="10" fillId="7" borderId="1" xfId="1" applyFont="1" applyFill="1" applyBorder="1" applyAlignment="1">
      <alignment horizontal="center" wrapText="1"/>
    </xf>
    <xf numFmtId="9" fontId="10" fillId="0" borderId="1" xfId="1" applyFont="1" applyFill="1" applyBorder="1" applyAlignment="1">
      <alignment horizontal="center" wrapText="1"/>
    </xf>
    <xf numFmtId="164" fontId="11" fillId="8" borderId="1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14" fillId="0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activeCell="N7" sqref="N7"/>
    </sheetView>
  </sheetViews>
  <sheetFormatPr defaultRowHeight="15" x14ac:dyDescent="0.25"/>
  <cols>
    <col min="1" max="1" width="39.42578125" style="3" customWidth="1"/>
    <col min="2" max="2" width="13.5703125" style="3" customWidth="1"/>
    <col min="3" max="3" width="1.28515625" style="3" bestFit="1" customWidth="1"/>
    <col min="4" max="4" width="15" style="3" customWidth="1"/>
    <col min="5" max="5" width="14" style="3" customWidth="1"/>
    <col min="6" max="6" width="15.28515625" style="3" customWidth="1"/>
    <col min="7" max="7" width="15.140625" style="3" customWidth="1"/>
    <col min="8" max="8" width="3.28515625" style="3" customWidth="1"/>
    <col min="9" max="9" width="16.140625" style="3" hidden="1" customWidth="1"/>
    <col min="10" max="11" width="0" style="3" hidden="1" customWidth="1"/>
    <col min="12" max="12" width="17.7109375" style="3" hidden="1" customWidth="1"/>
    <col min="13" max="13" width="15.5703125" style="3" customWidth="1"/>
  </cols>
  <sheetData>
    <row r="1" spans="1:13" ht="26.25" x14ac:dyDescent="0.4">
      <c r="A1" s="1" t="s">
        <v>0</v>
      </c>
      <c r="B1" s="1"/>
      <c r="C1" s="1"/>
      <c r="D1" s="1"/>
      <c r="E1" s="1"/>
      <c r="F1" s="1"/>
      <c r="G1" s="2"/>
    </row>
    <row r="2" spans="1:13" ht="18.75" x14ac:dyDescent="0.3">
      <c r="A2" s="4"/>
      <c r="B2" s="4"/>
      <c r="C2" s="4"/>
      <c r="D2" s="4"/>
      <c r="E2" s="4"/>
      <c r="F2" s="4"/>
      <c r="G2" s="2"/>
    </row>
    <row r="3" spans="1:13" ht="21" x14ac:dyDescent="0.35">
      <c r="A3" s="5" t="s">
        <v>1</v>
      </c>
      <c r="B3" s="5"/>
      <c r="C3" s="5"/>
      <c r="D3" s="5"/>
      <c r="E3" s="5"/>
      <c r="F3" s="5"/>
      <c r="G3" s="2"/>
    </row>
    <row r="4" spans="1:13" ht="15.75" x14ac:dyDescent="0.25">
      <c r="A4" s="6"/>
      <c r="B4" s="6"/>
      <c r="C4" s="6"/>
      <c r="D4" s="6"/>
      <c r="E4" s="6"/>
      <c r="F4" s="6"/>
      <c r="G4" s="2"/>
    </row>
    <row r="5" spans="1:13" ht="18.75" x14ac:dyDescent="0.3">
      <c r="A5" s="7" t="s">
        <v>2</v>
      </c>
      <c r="B5" s="7"/>
      <c r="C5" s="7"/>
      <c r="D5" s="7"/>
      <c r="E5" s="7"/>
      <c r="F5" s="7"/>
      <c r="G5" s="2"/>
    </row>
    <row r="6" spans="1:13" x14ac:dyDescent="0.25">
      <c r="A6" s="2"/>
      <c r="B6" s="8"/>
      <c r="C6" s="8"/>
      <c r="D6" s="8"/>
      <c r="E6" s="8"/>
      <c r="F6" s="8"/>
      <c r="G6" s="2"/>
    </row>
    <row r="7" spans="1:13" ht="51.75" x14ac:dyDescent="0.25">
      <c r="A7" s="9" t="s">
        <v>3</v>
      </c>
      <c r="B7" s="9" t="s">
        <v>4</v>
      </c>
      <c r="C7" s="10"/>
      <c r="D7" s="9" t="s">
        <v>5</v>
      </c>
      <c r="E7" s="9" t="s">
        <v>6</v>
      </c>
      <c r="F7" s="9" t="s">
        <v>7</v>
      </c>
      <c r="G7" s="9" t="s">
        <v>8</v>
      </c>
      <c r="I7" s="11" t="s">
        <v>9</v>
      </c>
      <c r="M7" s="9" t="s">
        <v>10</v>
      </c>
    </row>
    <row r="8" spans="1:13" ht="17.25" x14ac:dyDescent="0.3">
      <c r="A8" s="12" t="s">
        <v>11</v>
      </c>
      <c r="B8" s="13"/>
      <c r="C8" s="14"/>
      <c r="D8" s="13"/>
      <c r="E8" s="15" t="s">
        <v>12</v>
      </c>
      <c r="F8" s="15" t="s">
        <v>12</v>
      </c>
      <c r="G8" s="16"/>
      <c r="I8" s="17"/>
    </row>
    <row r="9" spans="1:13" ht="17.25" x14ac:dyDescent="0.3">
      <c r="A9" s="18" t="s">
        <v>13</v>
      </c>
      <c r="B9" s="19">
        <v>597.94000000000005</v>
      </c>
      <c r="C9" s="20"/>
      <c r="D9" s="19">
        <f>+E9/2</f>
        <v>44.03</v>
      </c>
      <c r="E9" s="19">
        <v>88.06</v>
      </c>
      <c r="F9" s="19">
        <f>+B9-E9</f>
        <v>509.88000000000005</v>
      </c>
      <c r="G9" s="21">
        <f>+F9/B9</f>
        <v>0.85272769843128071</v>
      </c>
      <c r="I9" s="22">
        <f>+B9-E9</f>
        <v>509.88000000000005</v>
      </c>
      <c r="J9" s="23">
        <f>+F9-I9</f>
        <v>0</v>
      </c>
      <c r="L9" s="24">
        <f>SUM(E9:F9)</f>
        <v>597.94000000000005</v>
      </c>
      <c r="M9" s="19">
        <f>SUM(F9)/2</f>
        <v>254.94000000000003</v>
      </c>
    </row>
    <row r="10" spans="1:13" ht="17.25" x14ac:dyDescent="0.3">
      <c r="A10" s="18" t="s">
        <v>14</v>
      </c>
      <c r="B10" s="19">
        <v>1315.48</v>
      </c>
      <c r="C10" s="20"/>
      <c r="D10" s="19">
        <f t="shared" ref="D10" si="0">+E10/2</f>
        <v>96.87</v>
      </c>
      <c r="E10" s="19">
        <v>193.74</v>
      </c>
      <c r="F10" s="19">
        <f t="shared" ref="F10" si="1">+B10-E10</f>
        <v>1121.74</v>
      </c>
      <c r="G10" s="21">
        <f t="shared" ref="G10" si="2">+F10/B10</f>
        <v>0.85272296044029561</v>
      </c>
      <c r="I10" s="22"/>
      <c r="J10" s="23"/>
      <c r="M10" s="19">
        <f t="shared" ref="M10:M12" si="3">SUM(F10)/2</f>
        <v>560.87</v>
      </c>
    </row>
    <row r="11" spans="1:13" ht="17.25" x14ac:dyDescent="0.3">
      <c r="A11" s="18" t="s">
        <v>15</v>
      </c>
      <c r="B11" s="19">
        <v>1704.14</v>
      </c>
      <c r="C11" s="20"/>
      <c r="D11" s="19">
        <f>+E11/2</f>
        <v>125.48</v>
      </c>
      <c r="E11" s="19">
        <v>250.96</v>
      </c>
      <c r="F11" s="19">
        <f>+B11-E11</f>
        <v>1453.18</v>
      </c>
      <c r="G11" s="21">
        <f>+F11/B11</f>
        <v>0.85273510392338658</v>
      </c>
      <c r="I11" s="22">
        <f>+B11-E11</f>
        <v>1453.18</v>
      </c>
      <c r="J11" s="23">
        <f>+F11-I11</f>
        <v>0</v>
      </c>
      <c r="L11" s="24">
        <f>SUM(E11:F11)</f>
        <v>1704.14</v>
      </c>
      <c r="M11" s="19">
        <f t="shared" si="3"/>
        <v>726.59</v>
      </c>
    </row>
    <row r="12" spans="1:13" ht="17.25" x14ac:dyDescent="0.3">
      <c r="A12" s="25" t="s">
        <v>16</v>
      </c>
      <c r="B12" s="19">
        <v>1793.84</v>
      </c>
      <c r="C12" s="20" t="s">
        <v>12</v>
      </c>
      <c r="D12" s="19">
        <f>+E12/2</f>
        <v>132.09</v>
      </c>
      <c r="E12" s="19">
        <v>264.18</v>
      </c>
      <c r="F12" s="19">
        <f>+B12-E12</f>
        <v>1529.6599999999999</v>
      </c>
      <c r="G12" s="21">
        <f>+F12/B12</f>
        <v>0.85272934040940107</v>
      </c>
      <c r="I12" s="22"/>
      <c r="J12" s="23"/>
      <c r="M12" s="19">
        <f t="shared" si="3"/>
        <v>764.82999999999993</v>
      </c>
    </row>
    <row r="13" spans="1:13" ht="17.25" x14ac:dyDescent="0.3">
      <c r="A13" s="26"/>
      <c r="B13" s="27"/>
      <c r="C13" s="20"/>
      <c r="D13" s="27"/>
      <c r="E13" s="27"/>
      <c r="F13" s="27"/>
      <c r="G13" s="28"/>
      <c r="I13" s="22">
        <f>+B13-E13</f>
        <v>0</v>
      </c>
      <c r="J13" s="23">
        <f t="shared" ref="J13:J18" si="4">+F13-I13</f>
        <v>0</v>
      </c>
      <c r="L13" s="24">
        <f t="shared" ref="L13:L14" si="5">SUM(E13:F13)</f>
        <v>0</v>
      </c>
    </row>
    <row r="14" spans="1:13" ht="17.25" x14ac:dyDescent="0.3">
      <c r="A14" s="12" t="s">
        <v>17</v>
      </c>
      <c r="B14" s="19"/>
      <c r="C14" s="14"/>
      <c r="D14" s="13"/>
      <c r="E14" s="19"/>
      <c r="F14" s="19"/>
      <c r="G14" s="21"/>
      <c r="I14" s="22">
        <f>+B14-E14</f>
        <v>0</v>
      </c>
      <c r="J14" s="23">
        <f t="shared" si="4"/>
        <v>0</v>
      </c>
      <c r="L14" s="24">
        <f t="shared" si="5"/>
        <v>0</v>
      </c>
    </row>
    <row r="15" spans="1:13" ht="17.25" x14ac:dyDescent="0.3">
      <c r="A15" s="18" t="s">
        <v>13</v>
      </c>
      <c r="B15" s="19">
        <v>750.54</v>
      </c>
      <c r="C15" s="20"/>
      <c r="D15" s="19">
        <f>+E15/2</f>
        <v>113.5</v>
      </c>
      <c r="E15" s="19">
        <v>227</v>
      </c>
      <c r="F15" s="19">
        <f>+B15-E15</f>
        <v>523.54</v>
      </c>
      <c r="G15" s="21">
        <f>+F15/B15</f>
        <v>0.69755109654382175</v>
      </c>
      <c r="I15" s="22"/>
      <c r="J15" s="23"/>
      <c r="M15" s="19">
        <f>SUM(F15)/2</f>
        <v>261.77</v>
      </c>
    </row>
    <row r="16" spans="1:13" ht="17.25" x14ac:dyDescent="0.3">
      <c r="A16" s="18" t="s">
        <v>14</v>
      </c>
      <c r="B16" s="19">
        <v>1651.2</v>
      </c>
      <c r="C16" s="20"/>
      <c r="D16" s="19">
        <f t="shared" ref="D16" si="6">+E16/2</f>
        <v>249.72</v>
      </c>
      <c r="E16" s="19">
        <v>499.44</v>
      </c>
      <c r="F16" s="19">
        <f>+B16-E16</f>
        <v>1151.76</v>
      </c>
      <c r="G16" s="21">
        <f t="shared" ref="G16" si="7">+F16/B16</f>
        <v>0.69752906976744189</v>
      </c>
      <c r="I16" s="22">
        <f>+B16-E16</f>
        <v>1151.76</v>
      </c>
      <c r="J16" s="23">
        <f t="shared" si="4"/>
        <v>0</v>
      </c>
      <c r="L16" s="24">
        <f t="shared" ref="L16:L18" si="8">SUM(E16:F16)</f>
        <v>1651.2</v>
      </c>
      <c r="M16" s="19">
        <f t="shared" ref="M16:M18" si="9">SUM(F16)/2</f>
        <v>575.88</v>
      </c>
    </row>
    <row r="17" spans="1:13" ht="17.25" x14ac:dyDescent="0.3">
      <c r="A17" s="18" t="s">
        <v>15</v>
      </c>
      <c r="B17" s="19">
        <v>2139.04</v>
      </c>
      <c r="C17" s="20"/>
      <c r="D17" s="19">
        <f>+E17/2</f>
        <v>323.5</v>
      </c>
      <c r="E17" s="19">
        <v>647</v>
      </c>
      <c r="F17" s="19">
        <f>+B17-E17</f>
        <v>1492.04</v>
      </c>
      <c r="G17" s="21">
        <f>+F17/B17</f>
        <v>0.69752786296656444</v>
      </c>
      <c r="I17" s="22"/>
      <c r="J17" s="23"/>
      <c r="M17" s="19">
        <f t="shared" si="9"/>
        <v>746.02</v>
      </c>
    </row>
    <row r="18" spans="1:13" ht="17.25" x14ac:dyDescent="0.3">
      <c r="A18" s="25" t="s">
        <v>16</v>
      </c>
      <c r="B18" s="19">
        <v>2251.62</v>
      </c>
      <c r="C18" s="20" t="s">
        <v>12</v>
      </c>
      <c r="D18" s="19">
        <f>+E18/2</f>
        <v>340.52499999999998</v>
      </c>
      <c r="E18" s="19">
        <v>681.05</v>
      </c>
      <c r="F18" s="19">
        <f>+B18-E18</f>
        <v>1570.57</v>
      </c>
      <c r="G18" s="21">
        <f>+F18/B18</f>
        <v>0.6975288903100878</v>
      </c>
      <c r="I18" s="22">
        <f>+B18-E18</f>
        <v>1570.57</v>
      </c>
      <c r="J18" s="23">
        <f t="shared" si="4"/>
        <v>0</v>
      </c>
      <c r="L18" s="24">
        <f t="shared" si="8"/>
        <v>2251.62</v>
      </c>
      <c r="M18" s="19">
        <f t="shared" si="9"/>
        <v>785.28499999999997</v>
      </c>
    </row>
    <row r="19" spans="1:13" ht="17.25" x14ac:dyDescent="0.3">
      <c r="A19" s="29"/>
      <c r="B19" s="27"/>
      <c r="C19" s="20"/>
      <c r="D19" s="27"/>
      <c r="E19" s="27"/>
      <c r="F19" s="27"/>
      <c r="G19" s="28"/>
    </row>
    <row r="20" spans="1:13" ht="17.25" x14ac:dyDescent="0.3">
      <c r="A20" s="30" t="s">
        <v>18</v>
      </c>
      <c r="B20" s="19"/>
      <c r="C20" s="20"/>
      <c r="D20" s="19"/>
      <c r="E20" s="19"/>
      <c r="F20" s="19"/>
      <c r="G20" s="21"/>
    </row>
    <row r="21" spans="1:13" ht="17.25" x14ac:dyDescent="0.3">
      <c r="A21" s="18" t="s">
        <v>13</v>
      </c>
      <c r="B21" s="19">
        <v>549.66</v>
      </c>
      <c r="C21" s="20"/>
      <c r="D21" s="19">
        <f>+E21/2</f>
        <v>19.89</v>
      </c>
      <c r="E21" s="19">
        <v>39.78</v>
      </c>
      <c r="F21" s="19">
        <v>509.88</v>
      </c>
      <c r="G21" s="21">
        <f>+F21/B21</f>
        <v>0.92762798821089409</v>
      </c>
      <c r="M21" s="19">
        <f>SUM(F21)/2</f>
        <v>254.94</v>
      </c>
    </row>
    <row r="22" spans="1:13" ht="17.25" x14ac:dyDescent="0.3">
      <c r="A22" s="18" t="s">
        <v>14</v>
      </c>
      <c r="B22" s="19">
        <v>1209.26</v>
      </c>
      <c r="C22" s="20"/>
      <c r="D22" s="19">
        <f t="shared" ref="D22" si="10">+E22/2</f>
        <v>43.76</v>
      </c>
      <c r="E22" s="19">
        <v>87.52</v>
      </c>
      <c r="F22" s="19">
        <v>1121.74</v>
      </c>
      <c r="G22" s="21">
        <f t="shared" ref="G22" si="11">+F22/B22</f>
        <v>0.92762515918826394</v>
      </c>
      <c r="M22" s="19">
        <f t="shared" ref="M22:M24" si="12">SUM(F22)/2</f>
        <v>560.87</v>
      </c>
    </row>
    <row r="23" spans="1:13" ht="17.25" x14ac:dyDescent="0.3">
      <c r="A23" s="18" t="s">
        <v>15</v>
      </c>
      <c r="B23" s="19">
        <v>1566.54</v>
      </c>
      <c r="C23" s="20"/>
      <c r="D23" s="19">
        <f>+E23/2</f>
        <v>56.68</v>
      </c>
      <c r="E23" s="19">
        <v>113.36</v>
      </c>
      <c r="F23" s="19">
        <v>1453.18</v>
      </c>
      <c r="G23" s="21">
        <f>+F23/B23</f>
        <v>0.92763670254190767</v>
      </c>
      <c r="M23" s="19">
        <f t="shared" si="12"/>
        <v>726.59</v>
      </c>
    </row>
    <row r="24" spans="1:13" ht="17.25" x14ac:dyDescent="0.3">
      <c r="A24" s="25" t="s">
        <v>19</v>
      </c>
      <c r="B24" s="19">
        <v>1649</v>
      </c>
      <c r="C24" s="20" t="s">
        <v>12</v>
      </c>
      <c r="D24" s="19">
        <f>+E24/2</f>
        <v>59.67</v>
      </c>
      <c r="E24" s="19">
        <v>119.34</v>
      </c>
      <c r="F24" s="19">
        <v>1529.66</v>
      </c>
      <c r="G24" s="21">
        <f>+F24/B24</f>
        <v>0.92762886597938154</v>
      </c>
      <c r="M24" s="19">
        <f t="shared" si="12"/>
        <v>764.83</v>
      </c>
    </row>
    <row r="25" spans="1:13" ht="17.25" x14ac:dyDescent="0.3">
      <c r="A25" s="29"/>
      <c r="B25" s="27"/>
      <c r="C25" s="20"/>
      <c r="D25" s="27"/>
      <c r="E25" s="27"/>
      <c r="F25" s="27"/>
      <c r="G25" s="28"/>
    </row>
    <row r="26" spans="1:13" ht="17.25" x14ac:dyDescent="0.3">
      <c r="A26" s="30" t="s">
        <v>20</v>
      </c>
      <c r="B26" s="19"/>
      <c r="C26" s="20"/>
      <c r="D26" s="19"/>
      <c r="E26" s="19"/>
      <c r="F26" s="19"/>
      <c r="G26" s="21"/>
    </row>
    <row r="27" spans="1:13" ht="17.25" x14ac:dyDescent="0.3">
      <c r="A27" s="18" t="s">
        <v>13</v>
      </c>
      <c r="B27" s="19">
        <v>49.2</v>
      </c>
      <c r="C27" s="20"/>
      <c r="D27" s="19">
        <f>+E27/2</f>
        <v>9.84</v>
      </c>
      <c r="E27" s="19">
        <v>19.68</v>
      </c>
      <c r="F27" s="19">
        <v>29.52</v>
      </c>
      <c r="G27" s="21">
        <f>+F27/B27</f>
        <v>0.6</v>
      </c>
      <c r="M27" s="19">
        <f>SUM(F27)/2</f>
        <v>14.76</v>
      </c>
    </row>
    <row r="28" spans="1:13" ht="17.25" x14ac:dyDescent="0.3">
      <c r="A28" s="18" t="s">
        <v>14</v>
      </c>
      <c r="B28" s="19">
        <v>108.24</v>
      </c>
      <c r="C28" s="20"/>
      <c r="D28" s="19">
        <f t="shared" ref="D28" si="13">+E28/2</f>
        <v>21.65</v>
      </c>
      <c r="E28" s="19">
        <v>43.3</v>
      </c>
      <c r="F28" s="19">
        <v>64.94</v>
      </c>
      <c r="G28" s="21">
        <f t="shared" ref="G28" si="14">+F28/B28</f>
        <v>0.59996304508499632</v>
      </c>
      <c r="M28" s="19">
        <f t="shared" ref="M28:M30" si="15">SUM(F28)/2</f>
        <v>32.47</v>
      </c>
    </row>
    <row r="29" spans="1:13" ht="17.25" x14ac:dyDescent="0.3">
      <c r="A29" s="18" t="s">
        <v>15</v>
      </c>
      <c r="B29" s="19">
        <v>140.19999999999999</v>
      </c>
      <c r="C29" s="20"/>
      <c r="D29" s="19">
        <f>+E29/2</f>
        <v>28.05</v>
      </c>
      <c r="E29" s="19">
        <v>56.1</v>
      </c>
      <c r="F29" s="19">
        <v>84.1</v>
      </c>
      <c r="G29" s="21">
        <f>+F29/B29</f>
        <v>0.59985734664764623</v>
      </c>
      <c r="M29" s="19">
        <f t="shared" si="15"/>
        <v>42.05</v>
      </c>
    </row>
    <row r="30" spans="1:13" ht="17.25" x14ac:dyDescent="0.3">
      <c r="A30" s="25" t="s">
        <v>19</v>
      </c>
      <c r="B30" s="19">
        <v>147.58000000000001</v>
      </c>
      <c r="C30" s="20" t="s">
        <v>12</v>
      </c>
      <c r="D30" s="19">
        <f>+E30/2</f>
        <v>29.53</v>
      </c>
      <c r="E30" s="19">
        <v>59.06</v>
      </c>
      <c r="F30" s="19">
        <v>88.52</v>
      </c>
      <c r="G30" s="21">
        <f>+F30/B30</f>
        <v>0.59981027239463336</v>
      </c>
      <c r="M30" s="19">
        <f t="shared" si="15"/>
        <v>44.26</v>
      </c>
    </row>
    <row r="31" spans="1:13" ht="17.25" x14ac:dyDescent="0.3">
      <c r="A31" s="29"/>
      <c r="B31" s="27"/>
      <c r="C31" s="20"/>
      <c r="D31" s="27"/>
      <c r="E31" s="27"/>
      <c r="F31" s="27"/>
      <c r="G31" s="28"/>
    </row>
    <row r="32" spans="1:13" ht="17.25" x14ac:dyDescent="0.3">
      <c r="A32" s="30" t="s">
        <v>21</v>
      </c>
      <c r="B32" s="19"/>
      <c r="C32" s="20"/>
      <c r="D32" s="19"/>
      <c r="E32" s="19"/>
      <c r="F32" s="19"/>
      <c r="G32" s="21"/>
    </row>
    <row r="33" spans="1:13" ht="17.25" x14ac:dyDescent="0.3">
      <c r="A33" s="18" t="s">
        <v>13</v>
      </c>
      <c r="B33" s="19">
        <v>54.52</v>
      </c>
      <c r="C33" s="20"/>
      <c r="D33" s="19">
        <f>+E33/2</f>
        <v>12.500000000000002</v>
      </c>
      <c r="E33" s="19">
        <f>SUM(B33)-F33</f>
        <v>25.000000000000004</v>
      </c>
      <c r="F33" s="19">
        <v>29.52</v>
      </c>
      <c r="G33" s="21">
        <f>+F33/B33</f>
        <v>0.54145267791636098</v>
      </c>
      <c r="M33" s="19">
        <f>SUM(F33)/2</f>
        <v>14.76</v>
      </c>
    </row>
    <row r="34" spans="1:13" ht="17.25" x14ac:dyDescent="0.3">
      <c r="A34" s="18" t="s">
        <v>14</v>
      </c>
      <c r="B34" s="19">
        <v>119.96</v>
      </c>
      <c r="C34" s="20"/>
      <c r="D34" s="19">
        <f t="shared" ref="D34:D36" si="16">+E34/2</f>
        <v>27.509999999999998</v>
      </c>
      <c r="E34" s="19">
        <f t="shared" ref="E34:E36" si="17">SUM(B34)-F34</f>
        <v>55.019999999999996</v>
      </c>
      <c r="F34" s="19">
        <v>64.94</v>
      </c>
      <c r="G34" s="21">
        <f t="shared" ref="G34" si="18">+F34/B34</f>
        <v>0.54134711570523508</v>
      </c>
      <c r="M34" s="19">
        <f t="shared" ref="M34:M36" si="19">SUM(F34)/2</f>
        <v>32.47</v>
      </c>
    </row>
    <row r="35" spans="1:13" ht="17.25" x14ac:dyDescent="0.3">
      <c r="A35" s="18" t="s">
        <v>15</v>
      </c>
      <c r="B35" s="19">
        <v>155.4</v>
      </c>
      <c r="C35" s="20"/>
      <c r="D35" s="19">
        <f>+E35/2</f>
        <v>35.650000000000006</v>
      </c>
      <c r="E35" s="19">
        <f>SUM(B35)-F35</f>
        <v>71.300000000000011</v>
      </c>
      <c r="F35" s="19">
        <v>84.1</v>
      </c>
      <c r="G35" s="21">
        <f>+F35/B35</f>
        <v>0.54118404118404118</v>
      </c>
      <c r="M35" s="19">
        <f t="shared" si="19"/>
        <v>42.05</v>
      </c>
    </row>
    <row r="36" spans="1:13" ht="17.25" x14ac:dyDescent="0.3">
      <c r="A36" s="25" t="s">
        <v>19</v>
      </c>
      <c r="B36" s="19">
        <v>163.58000000000001</v>
      </c>
      <c r="C36" s="20" t="s">
        <v>12</v>
      </c>
      <c r="D36" s="19">
        <f t="shared" si="16"/>
        <v>37.530000000000008</v>
      </c>
      <c r="E36" s="19">
        <f t="shared" si="17"/>
        <v>75.060000000000016</v>
      </c>
      <c r="F36" s="19">
        <v>88.52</v>
      </c>
      <c r="G36" s="21">
        <f>+F36/B36</f>
        <v>0.54114194889350775</v>
      </c>
      <c r="M36" s="19">
        <f t="shared" si="19"/>
        <v>44.26</v>
      </c>
    </row>
    <row r="37" spans="1:13" ht="17.25" x14ac:dyDescent="0.3">
      <c r="A37" s="29"/>
      <c r="B37" s="27"/>
      <c r="C37" s="20"/>
      <c r="D37" s="27"/>
      <c r="E37" s="27"/>
      <c r="F37" s="27"/>
      <c r="G37" s="31"/>
    </row>
    <row r="38" spans="1:13" ht="17.25" x14ac:dyDescent="0.3">
      <c r="A38" s="30" t="s">
        <v>22</v>
      </c>
      <c r="B38" s="19"/>
      <c r="C38" s="20"/>
      <c r="D38" s="19"/>
      <c r="E38" s="19"/>
      <c r="F38" s="19"/>
      <c r="G38" s="32"/>
    </row>
    <row r="39" spans="1:13" ht="17.25" x14ac:dyDescent="0.3">
      <c r="A39" s="18" t="s">
        <v>13</v>
      </c>
      <c r="B39" s="19">
        <v>5.24</v>
      </c>
      <c r="C39" s="33"/>
      <c r="D39" s="19">
        <f>+E39/2</f>
        <v>2.62</v>
      </c>
      <c r="E39" s="19">
        <v>5.24</v>
      </c>
      <c r="F39" s="19">
        <v>0</v>
      </c>
      <c r="G39" s="32">
        <f>+F39/B39</f>
        <v>0</v>
      </c>
      <c r="M39" s="19">
        <f>SUM(F39)/2</f>
        <v>0</v>
      </c>
    </row>
    <row r="40" spans="1:13" ht="17.25" x14ac:dyDescent="0.3">
      <c r="A40" s="18" t="s">
        <v>14</v>
      </c>
      <c r="B40" s="19">
        <v>11.5</v>
      </c>
      <c r="C40" s="33"/>
      <c r="D40" s="19">
        <f t="shared" ref="D40" si="20">+E40/2</f>
        <v>5.75</v>
      </c>
      <c r="E40" s="19">
        <v>11.5</v>
      </c>
      <c r="F40" s="19">
        <v>0</v>
      </c>
      <c r="G40" s="32">
        <f t="shared" ref="G40" si="21">+F40/B40</f>
        <v>0</v>
      </c>
      <c r="M40" s="19">
        <f t="shared" ref="M40:M42" si="22">SUM(F40)/2</f>
        <v>0</v>
      </c>
    </row>
    <row r="41" spans="1:13" ht="17.25" x14ac:dyDescent="0.3">
      <c r="A41" s="18" t="s">
        <v>15</v>
      </c>
      <c r="B41" s="19">
        <v>14.9</v>
      </c>
      <c r="C41" s="33"/>
      <c r="D41" s="19">
        <f>+E41/2</f>
        <v>7.45</v>
      </c>
      <c r="E41" s="19">
        <v>14.9</v>
      </c>
      <c r="F41" s="19">
        <v>0</v>
      </c>
      <c r="G41" s="32">
        <f>+F41/B41</f>
        <v>0</v>
      </c>
      <c r="M41" s="19">
        <f t="shared" si="22"/>
        <v>0</v>
      </c>
    </row>
    <row r="42" spans="1:13" ht="17.25" x14ac:dyDescent="0.3">
      <c r="A42" s="25" t="s">
        <v>19</v>
      </c>
      <c r="B42" s="19">
        <v>15.7</v>
      </c>
      <c r="C42" s="33" t="s">
        <v>12</v>
      </c>
      <c r="D42" s="19">
        <f>+E42/2</f>
        <v>7.85</v>
      </c>
      <c r="E42" s="19">
        <v>15.7</v>
      </c>
      <c r="F42" s="19">
        <v>0</v>
      </c>
      <c r="G42" s="32">
        <f>+F42/B42</f>
        <v>0</v>
      </c>
      <c r="M42" s="19">
        <f t="shared" si="22"/>
        <v>0</v>
      </c>
    </row>
    <row r="43" spans="1:13" x14ac:dyDescent="0.25">
      <c r="A43" s="2"/>
      <c r="B43" s="8"/>
      <c r="C43" s="8"/>
      <c r="D43" s="34"/>
      <c r="E43" s="34"/>
      <c r="F43" s="34"/>
      <c r="G43" s="2"/>
    </row>
    <row r="44" spans="1:13" ht="15.75" x14ac:dyDescent="0.25">
      <c r="A44" s="35" t="s">
        <v>23</v>
      </c>
      <c r="B44" s="8"/>
      <c r="C44" s="8"/>
      <c r="D44" s="8"/>
      <c r="E44" s="8"/>
      <c r="F44" s="8"/>
      <c r="G44" s="2"/>
    </row>
  </sheetData>
  <mergeCells count="3">
    <mergeCell ref="A1:F1"/>
    <mergeCell ref="A3:F3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Bentley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Manning, Kendra</dc:creator>
  <cp:lastModifiedBy>Manning, Kendra</cp:lastModifiedBy>
  <dcterms:created xsi:type="dcterms:W3CDTF">2019-11-04T16:27:10Z</dcterms:created>
  <dcterms:modified xsi:type="dcterms:W3CDTF">2019-11-04T16:27:42Z</dcterms:modified>
</cp:coreProperties>
</file>