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ANNING\Desktop\"/>
    </mc:Choice>
  </mc:AlternateContent>
  <bookViews>
    <workbookView xWindow="0" yWindow="0" windowWidth="16457" windowHeight="4089"/>
  </bookViews>
  <sheets>
    <sheet name="Part time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E9" i="1" s="1"/>
  <c r="D9" i="1" s="1"/>
  <c r="I9" i="1"/>
  <c r="B10" i="1"/>
  <c r="E10" i="1" s="1"/>
  <c r="D10" i="1" s="1"/>
  <c r="I10" i="1"/>
  <c r="B11" i="1"/>
  <c r="B12" i="1"/>
  <c r="E12" i="1" s="1"/>
  <c r="D12" i="1" s="1"/>
  <c r="I12" i="1"/>
  <c r="B15" i="1"/>
  <c r="F15" i="1"/>
  <c r="E15" i="1" s="1"/>
  <c r="D15" i="1" s="1"/>
  <c r="B16" i="1"/>
  <c r="G16" i="1" s="1"/>
  <c r="E16" i="1"/>
  <c r="D16" i="1" s="1"/>
  <c r="F16" i="1"/>
  <c r="I16" i="1"/>
  <c r="B17" i="1"/>
  <c r="B18" i="1"/>
  <c r="E18" i="1" s="1"/>
  <c r="D18" i="1" s="1"/>
  <c r="F18" i="1"/>
  <c r="I18" i="1"/>
  <c r="B21" i="1"/>
  <c r="F21" i="1"/>
  <c r="E21" i="1" s="1"/>
  <c r="D21" i="1" s="1"/>
  <c r="B22" i="1"/>
  <c r="G22" i="1" s="1"/>
  <c r="E22" i="1"/>
  <c r="D22" i="1" s="1"/>
  <c r="F22" i="1"/>
  <c r="I22" i="1"/>
  <c r="B23" i="1"/>
  <c r="B24" i="1"/>
  <c r="E24" i="1" s="1"/>
  <c r="D24" i="1" s="1"/>
  <c r="F24" i="1"/>
  <c r="I24" i="1"/>
  <c r="B27" i="1"/>
  <c r="G27" i="1" s="1"/>
  <c r="E27" i="1"/>
  <c r="D27" i="1" s="1"/>
  <c r="I27" i="1"/>
  <c r="B28" i="1"/>
  <c r="E28" i="1"/>
  <c r="D28" i="1" s="1"/>
  <c r="G28" i="1"/>
  <c r="I28" i="1"/>
  <c r="B29" i="1"/>
  <c r="E29" i="1" s="1"/>
  <c r="D29" i="1" s="1"/>
  <c r="I29" i="1"/>
  <c r="B30" i="1"/>
  <c r="E30" i="1" s="1"/>
  <c r="D30" i="1" s="1"/>
  <c r="G30" i="1"/>
  <c r="I30" i="1"/>
  <c r="B33" i="1"/>
  <c r="F33" i="1"/>
  <c r="I33" i="1" s="1"/>
  <c r="G33" i="1"/>
  <c r="B34" i="1"/>
  <c r="E34" i="1" s="1"/>
  <c r="D34" i="1" s="1"/>
  <c r="F34" i="1"/>
  <c r="I34" i="1"/>
  <c r="B35" i="1"/>
  <c r="E35" i="1"/>
  <c r="D35" i="1" s="1"/>
  <c r="F35" i="1"/>
  <c r="G35" i="1" s="1"/>
  <c r="B36" i="1"/>
  <c r="E36" i="1"/>
  <c r="D36" i="1" s="1"/>
  <c r="F36" i="1"/>
  <c r="G36" i="1"/>
  <c r="I36" i="1"/>
  <c r="B39" i="1"/>
  <c r="E39" i="1" s="1"/>
  <c r="D39" i="1" s="1"/>
  <c r="I39" i="1"/>
  <c r="B40" i="1"/>
  <c r="E40" i="1"/>
  <c r="D40" i="1" s="1"/>
  <c r="I40" i="1"/>
  <c r="B41" i="1"/>
  <c r="E41" i="1" s="1"/>
  <c r="D41" i="1" s="1"/>
  <c r="I41" i="1"/>
  <c r="B42" i="1"/>
  <c r="E42" i="1"/>
  <c r="D42" i="1" s="1"/>
  <c r="I42" i="1"/>
  <c r="G34" i="1" l="1"/>
  <c r="G24" i="1"/>
  <c r="G18" i="1"/>
  <c r="E33" i="1"/>
  <c r="D33" i="1" s="1"/>
  <c r="I35" i="1"/>
  <c r="G29" i="1"/>
  <c r="I21" i="1"/>
  <c r="I15" i="1"/>
  <c r="G21" i="1"/>
  <c r="G15" i="1"/>
  <c r="F11" i="1"/>
  <c r="F17" i="1" l="1"/>
  <c r="F23" i="1"/>
  <c r="I11" i="1"/>
  <c r="E11" i="1"/>
  <c r="D11" i="1" s="1"/>
  <c r="I17" i="1" l="1"/>
  <c r="G17" i="1"/>
  <c r="E17" i="1"/>
  <c r="D17" i="1" s="1"/>
  <c r="I23" i="1"/>
  <c r="G23" i="1"/>
  <c r="E23" i="1"/>
  <c r="D23" i="1" s="1"/>
</calcChain>
</file>

<file path=xl/comments1.xml><?xml version="1.0" encoding="utf-8"?>
<comments xmlns="http://schemas.openxmlformats.org/spreadsheetml/2006/main">
  <authors>
    <author>tc={14CA84D6-E8B6-4732-AF1D-D3494ABEED11}</author>
  </authors>
  <commentList>
    <comment ref="G7" authorId="0" shapeId="0">
      <text>
        <r>
          <rPr>
            <sz val="11"/>
            <color indexed="8"/>
            <rFont val="Calibri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Matched 2020 Bentley contribution percentages</t>
        </r>
      </text>
    </comment>
  </commentList>
</comments>
</file>

<file path=xl/sharedStrings.xml><?xml version="1.0" encoding="utf-8"?>
<sst xmlns="http://schemas.openxmlformats.org/spreadsheetml/2006/main" count="49" uniqueCount="22">
  <si>
    <t xml:space="preserve">*24 payroll deductions will be taken during the calendar year for bi-weekly staff. </t>
  </si>
  <si>
    <t>Employee + Family</t>
  </si>
  <si>
    <t>Employee + Spouse/Domestic Partner</t>
  </si>
  <si>
    <t>Employee + Child(ren)</t>
  </si>
  <si>
    <t>Employee</t>
  </si>
  <si>
    <t>Eyemed Vision</t>
  </si>
  <si>
    <t xml:space="preserve"> </t>
  </si>
  <si>
    <t>Delta Dental - High</t>
  </si>
  <si>
    <t>Delta Dental - Standard</t>
  </si>
  <si>
    <t xml:space="preserve">Harvard HDHP w/HSA   </t>
  </si>
  <si>
    <t>Harvard HMO</t>
  </si>
  <si>
    <t>Harvard Best Buy HMO</t>
  </si>
  <si>
    <t>Bentley Contribution Bi-weekly*</t>
  </si>
  <si>
    <t>Bentley %</t>
  </si>
  <si>
    <t>Bentley's Contribution Monthly</t>
  </si>
  <si>
    <t>Employee Contribution Monthly</t>
  </si>
  <si>
    <t>Employee Contribution Bi-weekly*</t>
  </si>
  <si>
    <t>Total 2021 Monthly Rates</t>
  </si>
  <si>
    <t>Benefit Plan</t>
  </si>
  <si>
    <t>Part Time Benefits Eligible Staff</t>
  </si>
  <si>
    <t>2021 MEDICAL, DENTAL &amp; VISION INSURANCE RATES</t>
  </si>
  <si>
    <t>Bentley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</si>
</sst>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EAEAEA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3"/>
      <color theme="1"/>
      <name val="Calibri"/>
      <family val="2"/>
    </font>
    <font>
      <sz val="11"/>
      <color theme="1"/>
      <name val="Calibri"/>
      <family val="2"/>
    </font>
    <font>
      <sz val="13"/>
      <name val="Calibri"/>
      <family val="2"/>
    </font>
    <font>
      <b/>
      <sz val="13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2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111111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EAEAEA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/>
    <xf numFmtId="2" fontId="2" fillId="0" borderId="0" xfId="0" applyNumberFormat="1" applyFont="1" applyFill="1" applyBorder="1" applyAlignment="1">
      <alignment wrapText="1"/>
    </xf>
    <xf numFmtId="0" fontId="4" fillId="0" borderId="0" xfId="0" applyFont="1"/>
    <xf numFmtId="164" fontId="5" fillId="0" borderId="1" xfId="0" applyNumberFormat="1" applyFont="1" applyFill="1" applyBorder="1" applyAlignment="1">
      <alignment horizontal="center" wrapText="1"/>
    </xf>
    <xf numFmtId="164" fontId="6" fillId="0" borderId="0" xfId="0" applyNumberFormat="1" applyFont="1"/>
    <xf numFmtId="9" fontId="5" fillId="0" borderId="1" xfId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/>
    <xf numFmtId="0" fontId="5" fillId="0" borderId="1" xfId="0" applyFont="1" applyFill="1" applyBorder="1"/>
    <xf numFmtId="0" fontId="6" fillId="0" borderId="0" xfId="0" applyFont="1"/>
    <xf numFmtId="0" fontId="8" fillId="0" borderId="1" xfId="0" applyFont="1" applyFill="1" applyBorder="1"/>
    <xf numFmtId="0" fontId="9" fillId="0" borderId="0" xfId="0" applyFont="1"/>
    <xf numFmtId="0" fontId="10" fillId="4" borderId="1" xfId="0" applyFont="1" applyFill="1" applyBorder="1"/>
    <xf numFmtId="9" fontId="10" fillId="4" borderId="1" xfId="1" applyFont="1" applyFill="1" applyBorder="1" applyAlignment="1">
      <alignment horizontal="center" wrapText="1"/>
    </xf>
    <xf numFmtId="164" fontId="10" fillId="4" borderId="1" xfId="0" applyNumberFormat="1" applyFont="1" applyFill="1" applyBorder="1" applyAlignment="1">
      <alignment horizontal="center" wrapText="1"/>
    </xf>
    <xf numFmtId="164" fontId="10" fillId="5" borderId="1" xfId="0" applyNumberFormat="1" applyFont="1" applyFill="1" applyBorder="1" applyAlignment="1">
      <alignment horizontal="center" wrapText="1"/>
    </xf>
    <xf numFmtId="164" fontId="7" fillId="4" borderId="1" xfId="0" applyNumberFormat="1" applyFont="1" applyFill="1" applyBorder="1" applyAlignment="1">
      <alignment horizontal="center" wrapText="1"/>
    </xf>
    <xf numFmtId="0" fontId="7" fillId="4" borderId="1" xfId="0" applyFont="1" applyFill="1" applyBorder="1"/>
    <xf numFmtId="9" fontId="7" fillId="0" borderId="1" xfId="1" applyFont="1" applyFill="1" applyBorder="1" applyAlignment="1">
      <alignment horizontal="center" wrapText="1"/>
    </xf>
    <xf numFmtId="164" fontId="7" fillId="5" borderId="1" xfId="0" applyNumberFormat="1" applyFont="1" applyFill="1" applyBorder="1" applyAlignment="1">
      <alignment horizontal="center" wrapText="1"/>
    </xf>
    <xf numFmtId="9" fontId="7" fillId="0" borderId="1" xfId="1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/>
    <xf numFmtId="0" fontId="7" fillId="0" borderId="1" xfId="0" applyFont="1" applyFill="1" applyBorder="1"/>
    <xf numFmtId="0" fontId="11" fillId="0" borderId="1" xfId="0" applyFont="1" applyFill="1" applyBorder="1"/>
    <xf numFmtId="9" fontId="7" fillId="4" borderId="1" xfId="1" applyFont="1" applyFill="1" applyBorder="1" applyAlignment="1">
      <alignment horizontal="center" wrapText="1"/>
    </xf>
    <xf numFmtId="164" fontId="10" fillId="6" borderId="1" xfId="0" applyNumberFormat="1" applyFont="1" applyFill="1" applyBorder="1" applyAlignment="1">
      <alignment horizontal="center" wrapText="1"/>
    </xf>
    <xf numFmtId="0" fontId="1" fillId="0" borderId="0" xfId="0" applyFont="1"/>
    <xf numFmtId="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11" fillId="3" borderId="1" xfId="0" applyFont="1" applyFill="1" applyBorder="1"/>
    <xf numFmtId="0" fontId="7" fillId="7" borderId="1" xfId="0" applyFont="1" applyFill="1" applyBorder="1"/>
    <xf numFmtId="164" fontId="0" fillId="0" borderId="0" xfId="0" applyNumberFormat="1"/>
    <xf numFmtId="0" fontId="2" fillId="0" borderId="1" xfId="0" applyFont="1" applyFill="1" applyBorder="1"/>
    <xf numFmtId="0" fontId="11" fillId="8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MEDICAL,%20DENTAL%20&amp;%20VISION%20INSURANCE%20RATES%20FT%20staff%20and%20facul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time"/>
    </sheetNames>
    <sheetDataSet>
      <sheetData sheetId="0">
        <row r="9">
          <cell r="B9">
            <v>635.70537196585906</v>
          </cell>
        </row>
        <row r="10">
          <cell r="B10">
            <v>1398.5645762344855</v>
          </cell>
        </row>
        <row r="11">
          <cell r="B11">
            <v>1811.772004853161</v>
          </cell>
        </row>
        <row r="12">
          <cell r="B12">
            <v>1907.1373790802363</v>
          </cell>
        </row>
        <row r="15">
          <cell r="B15">
            <v>797.94345565651372</v>
          </cell>
        </row>
        <row r="16">
          <cell r="B16">
            <v>1755.4883603539258</v>
          </cell>
        </row>
        <row r="17">
          <cell r="B17">
            <v>2274.1399117801971</v>
          </cell>
        </row>
        <row r="18">
          <cell r="B18">
            <v>2393.830366969541</v>
          </cell>
        </row>
        <row r="21">
          <cell r="B21">
            <v>584.37604902624685</v>
          </cell>
        </row>
        <row r="22">
          <cell r="B22">
            <v>1285.6358131308068</v>
          </cell>
        </row>
        <row r="23">
          <cell r="B23">
            <v>1665.4813081570003</v>
          </cell>
        </row>
        <row r="24">
          <cell r="B24">
            <v>1753.1494102614001</v>
          </cell>
        </row>
        <row r="27">
          <cell r="B27">
            <v>49.2</v>
          </cell>
        </row>
        <row r="28">
          <cell r="B28">
            <v>108.24</v>
          </cell>
        </row>
        <row r="29">
          <cell r="B29">
            <v>140.19999999999999</v>
          </cell>
        </row>
        <row r="30">
          <cell r="B30">
            <v>147.58000000000001</v>
          </cell>
        </row>
        <row r="33">
          <cell r="B33">
            <v>54.52</v>
          </cell>
        </row>
        <row r="34">
          <cell r="B34">
            <v>119.96</v>
          </cell>
        </row>
        <row r="35">
          <cell r="B35">
            <v>155.4</v>
          </cell>
        </row>
        <row r="36">
          <cell r="B36">
            <v>163.58000000000001</v>
          </cell>
        </row>
        <row r="39">
          <cell r="B39">
            <v>5.24</v>
          </cell>
        </row>
        <row r="40">
          <cell r="B40">
            <v>11.5</v>
          </cell>
        </row>
        <row r="41">
          <cell r="B41">
            <v>14.9</v>
          </cell>
        </row>
        <row r="42">
          <cell r="B42">
            <v>15.7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4"/>
  <sheetViews>
    <sheetView tabSelected="1" topLeftCell="A3" workbookViewId="0">
      <selection activeCell="F8" sqref="F8:F28"/>
    </sheetView>
  </sheetViews>
  <sheetFormatPr defaultRowHeight="14.6" x14ac:dyDescent="0.4"/>
  <cols>
    <col min="1" max="1" width="43.53515625" customWidth="1"/>
    <col min="2" max="2" width="17.23046875" customWidth="1"/>
    <col min="3" max="3" width="2.69140625" customWidth="1"/>
    <col min="4" max="5" width="15.4609375" customWidth="1"/>
    <col min="6" max="6" width="17.4609375" customWidth="1"/>
    <col min="9" max="9" width="15" customWidth="1"/>
  </cols>
  <sheetData>
    <row r="1" spans="1:13" ht="26.15" x14ac:dyDescent="0.7">
      <c r="A1" s="45" t="s">
        <v>21</v>
      </c>
      <c r="B1" s="45"/>
      <c r="C1" s="45"/>
      <c r="D1" s="45"/>
      <c r="E1" s="45"/>
      <c r="F1" s="45"/>
      <c r="G1" s="1"/>
    </row>
    <row r="2" spans="1:13" ht="18.45" x14ac:dyDescent="0.5">
      <c r="A2" s="44"/>
      <c r="B2" s="44"/>
      <c r="C2" s="44"/>
      <c r="D2" s="44"/>
      <c r="E2" s="44"/>
      <c r="F2" s="44"/>
      <c r="G2" s="1"/>
    </row>
    <row r="3" spans="1:13" ht="20.6" x14ac:dyDescent="0.55000000000000004">
      <c r="A3" s="43" t="s">
        <v>20</v>
      </c>
      <c r="B3" s="43"/>
      <c r="C3" s="43"/>
      <c r="D3" s="43"/>
      <c r="E3" s="43"/>
      <c r="F3" s="43"/>
      <c r="G3" s="1"/>
    </row>
    <row r="4" spans="1:13" ht="15.9" x14ac:dyDescent="0.45">
      <c r="A4" s="42"/>
      <c r="B4" s="42"/>
      <c r="C4" s="42"/>
      <c r="D4" s="42"/>
      <c r="E4" s="42"/>
      <c r="F4" s="42"/>
      <c r="G4" s="1"/>
    </row>
    <row r="5" spans="1:13" ht="18.45" x14ac:dyDescent="0.5">
      <c r="A5" s="41" t="s">
        <v>19</v>
      </c>
      <c r="B5" s="41"/>
      <c r="C5" s="41"/>
      <c r="D5" s="41"/>
      <c r="E5" s="41"/>
      <c r="F5" s="41"/>
      <c r="G5" s="1"/>
    </row>
    <row r="6" spans="1:13" x14ac:dyDescent="0.4">
      <c r="A6" s="1"/>
      <c r="B6" s="2"/>
      <c r="C6" s="2"/>
      <c r="D6" s="2"/>
      <c r="E6" s="2"/>
      <c r="F6" s="2"/>
      <c r="G6" s="1"/>
    </row>
    <row r="7" spans="1:13" ht="50.15" x14ac:dyDescent="0.4">
      <c r="A7" s="39" t="s">
        <v>18</v>
      </c>
      <c r="B7" s="39" t="s">
        <v>17</v>
      </c>
      <c r="C7" s="40"/>
      <c r="D7" s="39" t="s">
        <v>16</v>
      </c>
      <c r="E7" s="39" t="s">
        <v>15</v>
      </c>
      <c r="F7" s="39" t="s">
        <v>14</v>
      </c>
      <c r="G7" s="39" t="s">
        <v>13</v>
      </c>
      <c r="I7" s="39" t="s">
        <v>12</v>
      </c>
    </row>
    <row r="8" spans="1:13" ht="16.75" x14ac:dyDescent="0.45">
      <c r="A8" s="35" t="s">
        <v>11</v>
      </c>
      <c r="B8" s="33"/>
      <c r="C8" s="34"/>
      <c r="D8" s="33"/>
      <c r="E8" s="32" t="s">
        <v>6</v>
      </c>
      <c r="F8" s="32" t="s">
        <v>6</v>
      </c>
      <c r="G8" s="38"/>
    </row>
    <row r="9" spans="1:13" ht="16.75" x14ac:dyDescent="0.45">
      <c r="A9" s="27" t="s">
        <v>4</v>
      </c>
      <c r="B9" s="10">
        <f>+'[1]Full time'!B9</f>
        <v>635.70537196585906</v>
      </c>
      <c r="C9" s="30"/>
      <c r="D9" s="10">
        <f>SUM(E9)/2</f>
        <v>127.13768598292953</v>
      </c>
      <c r="E9" s="10">
        <f>SUM(B9)-F9</f>
        <v>254.27537196585905</v>
      </c>
      <c r="F9" s="10">
        <v>381.43</v>
      </c>
      <c r="G9" s="22">
        <v>0.6</v>
      </c>
      <c r="H9" s="37"/>
      <c r="I9" s="10">
        <f>SUM(F9)/2</f>
        <v>190.715</v>
      </c>
      <c r="K9" s="5"/>
      <c r="L9" s="5"/>
      <c r="M9" s="5"/>
    </row>
    <row r="10" spans="1:13" ht="16.75" x14ac:dyDescent="0.45">
      <c r="A10" s="27" t="s">
        <v>3</v>
      </c>
      <c r="B10" s="10">
        <f>+'[1]Full time'!B10</f>
        <v>1398.5645762344855</v>
      </c>
      <c r="C10" s="30"/>
      <c r="D10" s="10">
        <f>SUM(E10)/2</f>
        <v>279.71728811724273</v>
      </c>
      <c r="E10" s="10">
        <f>SUM(B10)-F10</f>
        <v>559.43457623448546</v>
      </c>
      <c r="F10" s="10">
        <v>839.13</v>
      </c>
      <c r="G10" s="22">
        <v>0.6</v>
      </c>
      <c r="H10" s="7"/>
      <c r="I10" s="10">
        <f>SUM(F10)/2</f>
        <v>419.565</v>
      </c>
      <c r="K10" s="5"/>
      <c r="L10" s="5"/>
      <c r="M10" s="5"/>
    </row>
    <row r="11" spans="1:13" ht="16.75" x14ac:dyDescent="0.45">
      <c r="A11" s="27" t="s">
        <v>2</v>
      </c>
      <c r="B11" s="10">
        <f>+'[1]Full time'!B11</f>
        <v>1811.772004853161</v>
      </c>
      <c r="C11" s="30" t="s">
        <v>6</v>
      </c>
      <c r="D11" s="10">
        <f>SUM(E11)/2</f>
        <v>362.35652728889818</v>
      </c>
      <c r="E11" s="10">
        <f>SUM(B11)-F11</f>
        <v>724.71305457779636</v>
      </c>
      <c r="F11" s="10">
        <f>+B11*G11</f>
        <v>1087.0589502753646</v>
      </c>
      <c r="G11" s="22">
        <v>0.59999765277500672</v>
      </c>
      <c r="H11" s="7"/>
      <c r="I11" s="10">
        <f>SUM(F11)/2</f>
        <v>543.52947513768231</v>
      </c>
      <c r="K11" s="5"/>
      <c r="L11" s="5"/>
      <c r="M11" s="5"/>
    </row>
    <row r="12" spans="1:13" ht="16.75" x14ac:dyDescent="0.45">
      <c r="A12" s="26" t="s">
        <v>1</v>
      </c>
      <c r="B12" s="10">
        <f>+'[1]Full time'!B12</f>
        <v>1907.1373790802363</v>
      </c>
      <c r="C12" s="30"/>
      <c r="D12" s="10">
        <f>SUM(E12)/2</f>
        <v>381.42368954011818</v>
      </c>
      <c r="E12" s="10">
        <f>SUM(B12)-F12</f>
        <v>762.84737908023635</v>
      </c>
      <c r="F12" s="10">
        <v>1144.29</v>
      </c>
      <c r="G12" s="22">
        <v>0.6</v>
      </c>
      <c r="H12" s="7"/>
      <c r="I12" s="10">
        <f>SUM(F12)/2</f>
        <v>572.14499999999998</v>
      </c>
      <c r="K12" s="5"/>
      <c r="L12" s="5"/>
      <c r="M12" s="5"/>
    </row>
    <row r="13" spans="1:13" ht="16.75" x14ac:dyDescent="0.45">
      <c r="A13" s="36"/>
      <c r="B13" s="20"/>
      <c r="C13" s="30"/>
      <c r="D13" s="20"/>
      <c r="E13" s="20"/>
      <c r="F13" s="10"/>
      <c r="G13" s="29"/>
      <c r="H13" s="7"/>
      <c r="K13" s="31"/>
      <c r="L13" s="31"/>
    </row>
    <row r="14" spans="1:13" ht="16.75" x14ac:dyDescent="0.45">
      <c r="A14" s="35" t="s">
        <v>10</v>
      </c>
      <c r="B14" s="10"/>
      <c r="C14" s="34"/>
      <c r="D14" s="33"/>
      <c r="E14" s="32" t="s">
        <v>6</v>
      </c>
      <c r="F14" s="32" t="s">
        <v>6</v>
      </c>
      <c r="G14" s="22"/>
      <c r="H14" s="7"/>
      <c r="K14" s="31"/>
      <c r="L14" s="31"/>
    </row>
    <row r="15" spans="1:13" ht="16.75" x14ac:dyDescent="0.45">
      <c r="A15" s="27" t="s">
        <v>4</v>
      </c>
      <c r="B15" s="10">
        <f>+'[1]Full time'!B15</f>
        <v>797.94345565651372</v>
      </c>
      <c r="C15" s="30" t="s">
        <v>6</v>
      </c>
      <c r="D15" s="10">
        <f>SUM(E15)/2</f>
        <v>208.25672782825686</v>
      </c>
      <c r="E15" s="10">
        <f>SUM(B15)-F15</f>
        <v>416.51345565651371</v>
      </c>
      <c r="F15" s="10">
        <f>F9</f>
        <v>381.43</v>
      </c>
      <c r="G15" s="24">
        <f>F15/B15</f>
        <v>0.47801632721729104</v>
      </c>
      <c r="H15" s="7"/>
      <c r="I15" s="10">
        <f>SUM(F15)/2</f>
        <v>190.715</v>
      </c>
      <c r="K15" s="5"/>
      <c r="L15" s="5"/>
      <c r="M15" s="5"/>
    </row>
    <row r="16" spans="1:13" ht="16.75" x14ac:dyDescent="0.45">
      <c r="A16" s="27" t="s">
        <v>3</v>
      </c>
      <c r="B16" s="10">
        <f>+'[1]Full time'!B16</f>
        <v>1755.4883603539258</v>
      </c>
      <c r="C16" s="30"/>
      <c r="D16" s="10">
        <f>SUM(E16)/2</f>
        <v>458.17918017696292</v>
      </c>
      <c r="E16" s="10">
        <f>SUM(B16)-F16</f>
        <v>916.35836035392583</v>
      </c>
      <c r="F16" s="10">
        <f>F10</f>
        <v>839.13</v>
      </c>
      <c r="G16" s="24">
        <f>F16/B16</f>
        <v>0.47800373898851833</v>
      </c>
      <c r="H16" s="7"/>
      <c r="I16" s="10">
        <f>SUM(F16)/2</f>
        <v>419.565</v>
      </c>
      <c r="K16" s="5"/>
      <c r="L16" s="5"/>
      <c r="M16" s="5"/>
    </row>
    <row r="17" spans="1:13" ht="16.75" x14ac:dyDescent="0.45">
      <c r="A17" s="27" t="s">
        <v>2</v>
      </c>
      <c r="B17" s="10">
        <f>+'[1]Full time'!B17</f>
        <v>2274.1399117801971</v>
      </c>
      <c r="C17" s="30"/>
      <c r="D17" s="10">
        <f>SUM(E17)/2</f>
        <v>593.54048075241622</v>
      </c>
      <c r="E17" s="10">
        <f>SUM(B17)-F17</f>
        <v>1187.0809615048324</v>
      </c>
      <c r="F17" s="10">
        <f>F11</f>
        <v>1087.0589502753646</v>
      </c>
      <c r="G17" s="24">
        <f>F17/B17</f>
        <v>0.47800882638940834</v>
      </c>
      <c r="H17" s="7"/>
      <c r="I17" s="10">
        <f>SUM(F17)/2</f>
        <v>543.52947513768231</v>
      </c>
      <c r="K17" s="5"/>
      <c r="L17" s="5"/>
      <c r="M17" s="5"/>
    </row>
    <row r="18" spans="1:13" ht="16.75" x14ac:dyDescent="0.45">
      <c r="A18" s="26" t="s">
        <v>1</v>
      </c>
      <c r="B18" s="10">
        <f>+'[1]Full time'!B18</f>
        <v>2393.830366969541</v>
      </c>
      <c r="C18" s="30"/>
      <c r="D18" s="10">
        <f>SUM(E18)/2</f>
        <v>624.77018348477054</v>
      </c>
      <c r="E18" s="10">
        <f>SUM(B18)-F18</f>
        <v>1249.5403669695411</v>
      </c>
      <c r="F18" s="10">
        <f>F12</f>
        <v>1144.29</v>
      </c>
      <c r="G18" s="24">
        <f>F18/B18</f>
        <v>0.47801632721729104</v>
      </c>
      <c r="H18" s="7"/>
      <c r="I18" s="10">
        <f>SUM(F18)/2</f>
        <v>572.14499999999998</v>
      </c>
      <c r="K18" s="5"/>
      <c r="L18" s="5"/>
      <c r="M18" s="5"/>
    </row>
    <row r="19" spans="1:13" ht="16.75" x14ac:dyDescent="0.45">
      <c r="A19" s="21"/>
      <c r="B19" s="20"/>
      <c r="C19" s="30"/>
      <c r="D19" s="20"/>
      <c r="E19" s="20"/>
      <c r="F19" s="10"/>
      <c r="G19" s="29"/>
      <c r="H19" s="7"/>
    </row>
    <row r="20" spans="1:13" ht="16.75" x14ac:dyDescent="0.45">
      <c r="A20" s="28" t="s">
        <v>9</v>
      </c>
      <c r="B20" s="10"/>
      <c r="C20" s="25"/>
      <c r="D20" s="10"/>
      <c r="E20" s="10"/>
      <c r="F20" s="10"/>
      <c r="G20" s="22"/>
      <c r="H20" s="7"/>
    </row>
    <row r="21" spans="1:13" ht="16.75" x14ac:dyDescent="0.45">
      <c r="A21" s="27" t="s">
        <v>4</v>
      </c>
      <c r="B21" s="10">
        <f>+'[1]Full time'!B21</f>
        <v>584.37604902624685</v>
      </c>
      <c r="C21" s="25"/>
      <c r="D21" s="10">
        <f>SUM(E21)/2</f>
        <v>101.47302451312342</v>
      </c>
      <c r="E21" s="10">
        <f>SUM(B21)-F21</f>
        <v>202.94604902624684</v>
      </c>
      <c r="F21" s="10">
        <f>F9</f>
        <v>381.43</v>
      </c>
      <c r="G21" s="24">
        <f>F21/B21</f>
        <v>0.65271326680068698</v>
      </c>
      <c r="H21" s="7"/>
      <c r="I21" s="10">
        <f>SUM(F21)/2</f>
        <v>190.715</v>
      </c>
      <c r="K21" s="5"/>
      <c r="L21" s="5"/>
    </row>
    <row r="22" spans="1:13" ht="16.75" x14ac:dyDescent="0.45">
      <c r="A22" s="27" t="s">
        <v>3</v>
      </c>
      <c r="B22" s="10">
        <f>+'[1]Full time'!B22</f>
        <v>1285.6358131308068</v>
      </c>
      <c r="C22" s="25"/>
      <c r="D22" s="10">
        <f>SUM(E22)/2</f>
        <v>223.25290656540341</v>
      </c>
      <c r="E22" s="10">
        <f>SUM(B22)-F22</f>
        <v>446.50581313080681</v>
      </c>
      <c r="F22" s="10">
        <f>F10</f>
        <v>839.13</v>
      </c>
      <c r="G22" s="24">
        <f>F22/B22</f>
        <v>0.6526965034962221</v>
      </c>
      <c r="H22" s="7"/>
      <c r="I22" s="10">
        <f>SUM(F22)/2</f>
        <v>419.565</v>
      </c>
      <c r="K22" s="5"/>
      <c r="L22" s="5"/>
    </row>
    <row r="23" spans="1:13" ht="16.75" x14ac:dyDescent="0.45">
      <c r="A23" s="27" t="s">
        <v>2</v>
      </c>
      <c r="B23" s="10">
        <f>+'[1]Full time'!B23</f>
        <v>1665.4813081570003</v>
      </c>
      <c r="C23" s="25"/>
      <c r="D23" s="10">
        <f>SUM(E23)/2</f>
        <v>289.21117894081783</v>
      </c>
      <c r="E23" s="10">
        <f>SUM(B23)-F23</f>
        <v>578.42235788163566</v>
      </c>
      <c r="F23" s="10">
        <f>F11</f>
        <v>1087.0589502753646</v>
      </c>
      <c r="G23" s="24">
        <f>F23/B23</f>
        <v>0.65269957996603978</v>
      </c>
      <c r="H23" s="7"/>
      <c r="I23" s="10">
        <f>SUM(F23)/2</f>
        <v>543.52947513768231</v>
      </c>
      <c r="K23" s="5"/>
      <c r="L23" s="5"/>
    </row>
    <row r="24" spans="1:13" ht="16.75" x14ac:dyDescent="0.45">
      <c r="A24" s="26" t="s">
        <v>1</v>
      </c>
      <c r="B24" s="10">
        <f>+'[1]Full time'!B24</f>
        <v>1753.1494102614001</v>
      </c>
      <c r="C24" s="25"/>
      <c r="D24" s="10">
        <f>SUM(E24)/2</f>
        <v>304.42970513070009</v>
      </c>
      <c r="E24" s="10">
        <f>SUM(B24)-F24</f>
        <v>608.85941026140017</v>
      </c>
      <c r="F24" s="10">
        <f>F12</f>
        <v>1144.29</v>
      </c>
      <c r="G24" s="24">
        <f>F24/B24</f>
        <v>0.65270535032686272</v>
      </c>
      <c r="H24" s="7"/>
      <c r="I24" s="10">
        <f>SUM(F24)/2</f>
        <v>572.14499999999998</v>
      </c>
      <c r="K24" s="5"/>
      <c r="L24" s="5"/>
    </row>
    <row r="25" spans="1:13" ht="16.75" x14ac:dyDescent="0.45">
      <c r="A25" s="21"/>
      <c r="B25" s="20"/>
      <c r="C25" s="23"/>
      <c r="D25" s="20"/>
      <c r="E25" s="20"/>
      <c r="F25" s="22"/>
      <c r="G25" s="21"/>
      <c r="H25" s="7"/>
    </row>
    <row r="26" spans="1:13" ht="16.75" x14ac:dyDescent="0.45">
      <c r="A26" s="14" t="s">
        <v>8</v>
      </c>
      <c r="B26" s="6"/>
      <c r="C26" s="9"/>
      <c r="D26" s="6"/>
      <c r="E26" s="6"/>
      <c r="F26" s="6"/>
      <c r="G26" s="8"/>
      <c r="H26" s="7"/>
      <c r="I26" s="15"/>
    </row>
    <row r="27" spans="1:13" ht="16.75" x14ac:dyDescent="0.45">
      <c r="A27" s="12" t="s">
        <v>4</v>
      </c>
      <c r="B27" s="10">
        <f>+'[1]Full time'!B27</f>
        <v>49.2</v>
      </c>
      <c r="C27" s="9"/>
      <c r="D27" s="6">
        <f>SUM(E27)/2</f>
        <v>10.505000000000001</v>
      </c>
      <c r="E27" s="6">
        <f>SUM(B27)-F27</f>
        <v>21.01</v>
      </c>
      <c r="F27" s="10">
        <v>28.19</v>
      </c>
      <c r="G27" s="8">
        <f>SUM(F27)/B27</f>
        <v>0.57296747967479678</v>
      </c>
      <c r="H27" s="7"/>
      <c r="I27" s="6">
        <f>SUM(F27)/2</f>
        <v>14.095000000000001</v>
      </c>
      <c r="K27" s="5"/>
      <c r="L27" s="5"/>
    </row>
    <row r="28" spans="1:13" ht="16.75" x14ac:dyDescent="0.45">
      <c r="A28" s="12" t="s">
        <v>3</v>
      </c>
      <c r="B28" s="10">
        <f>+'[1]Full time'!B28</f>
        <v>108.24</v>
      </c>
      <c r="C28" s="9"/>
      <c r="D28" s="6">
        <f>SUM(E28)/2</f>
        <v>23.109999999999996</v>
      </c>
      <c r="E28" s="6">
        <f>SUM(B28)-F28</f>
        <v>46.219999999999992</v>
      </c>
      <c r="F28" s="10">
        <v>62.02</v>
      </c>
      <c r="G28" s="8">
        <f>SUM(F28)/B28</f>
        <v>0.57298595713229861</v>
      </c>
      <c r="H28" s="7"/>
      <c r="I28" s="6">
        <f>SUM(F28)/2</f>
        <v>31.01</v>
      </c>
      <c r="K28" s="5"/>
      <c r="L28" s="5"/>
    </row>
    <row r="29" spans="1:13" ht="16.75" x14ac:dyDescent="0.45">
      <c r="A29" s="12" t="s">
        <v>2</v>
      </c>
      <c r="B29" s="10">
        <f>+'[1]Full time'!B29</f>
        <v>140.19999999999999</v>
      </c>
      <c r="C29" s="9" t="s">
        <v>6</v>
      </c>
      <c r="D29" s="6">
        <f>SUM(E29)/2</f>
        <v>29.939999999999998</v>
      </c>
      <c r="E29" s="6">
        <f>SUM(B29)-F29</f>
        <v>59.879999999999995</v>
      </c>
      <c r="F29" s="10">
        <v>80.319999999999993</v>
      </c>
      <c r="G29" s="8">
        <f>SUM(F29)/B29</f>
        <v>0.57289586305278173</v>
      </c>
      <c r="H29" s="7"/>
      <c r="I29" s="6">
        <f>SUM(F29)/2</f>
        <v>40.159999999999997</v>
      </c>
      <c r="K29" s="5"/>
      <c r="L29" s="5"/>
    </row>
    <row r="30" spans="1:13" ht="16.75" x14ac:dyDescent="0.45">
      <c r="A30" s="11" t="s">
        <v>1</v>
      </c>
      <c r="B30" s="10">
        <f>+'[1]Full time'!B30</f>
        <v>147.58000000000001</v>
      </c>
      <c r="C30" s="9"/>
      <c r="D30" s="6">
        <f>SUM(E30)/2</f>
        <v>31.520000000000003</v>
      </c>
      <c r="E30" s="6">
        <f>SUM(B30)-F30</f>
        <v>63.040000000000006</v>
      </c>
      <c r="F30" s="10">
        <v>84.54</v>
      </c>
      <c r="G30" s="8">
        <f>SUM(F30)/B30</f>
        <v>0.57284184848895514</v>
      </c>
      <c r="H30" s="7"/>
      <c r="I30" s="6">
        <f>SUM(F30)/2</f>
        <v>42.27</v>
      </c>
      <c r="K30" s="5"/>
      <c r="L30" s="5"/>
    </row>
    <row r="31" spans="1:13" ht="16.75" x14ac:dyDescent="0.45">
      <c r="A31" s="16"/>
      <c r="B31" s="18"/>
      <c r="C31" s="19"/>
      <c r="D31" s="18"/>
      <c r="E31" s="18"/>
      <c r="F31" s="20"/>
      <c r="G31" s="16"/>
      <c r="H31" s="7"/>
      <c r="I31" s="13"/>
    </row>
    <row r="32" spans="1:13" ht="16.75" x14ac:dyDescent="0.45">
      <c r="A32" s="14" t="s">
        <v>7</v>
      </c>
      <c r="B32" s="6"/>
      <c r="C32" s="9"/>
      <c r="D32" s="6"/>
      <c r="E32" s="6"/>
      <c r="F32" s="10"/>
      <c r="G32" s="8"/>
      <c r="H32" s="7"/>
      <c r="I32" s="13"/>
    </row>
    <row r="33" spans="1:12" ht="16.75" x14ac:dyDescent="0.45">
      <c r="A33" s="12" t="s">
        <v>4</v>
      </c>
      <c r="B33" s="10">
        <f>+'[1]Full time'!B33</f>
        <v>54.52</v>
      </c>
      <c r="C33" s="9"/>
      <c r="D33" s="6">
        <f>SUM(E33)/2</f>
        <v>13.165000000000001</v>
      </c>
      <c r="E33" s="6">
        <f>SUM(B33)-F33</f>
        <v>26.330000000000002</v>
      </c>
      <c r="F33" s="10">
        <f>+F27</f>
        <v>28.19</v>
      </c>
      <c r="G33" s="8">
        <f>SUM(F33)/B33</f>
        <v>0.51705796038151142</v>
      </c>
      <c r="H33" s="7"/>
      <c r="I33" s="6">
        <f>SUM(F33)/2</f>
        <v>14.095000000000001</v>
      </c>
      <c r="K33" s="5"/>
      <c r="L33" s="5"/>
    </row>
    <row r="34" spans="1:12" ht="16.75" x14ac:dyDescent="0.45">
      <c r="A34" s="12" t="s">
        <v>3</v>
      </c>
      <c r="B34" s="10">
        <f>+'[1]Full time'!B34</f>
        <v>119.96</v>
      </c>
      <c r="C34" s="9"/>
      <c r="D34" s="6">
        <f>SUM(E34)/2</f>
        <v>28.969999999999995</v>
      </c>
      <c r="E34" s="6">
        <f>SUM(B34)-F34</f>
        <v>57.939999999999991</v>
      </c>
      <c r="F34" s="10">
        <f>+F28</f>
        <v>62.02</v>
      </c>
      <c r="G34" s="8">
        <f>SUM(F34)/B34</f>
        <v>0.51700566855618546</v>
      </c>
      <c r="H34" s="7"/>
      <c r="I34" s="6">
        <f>SUM(F34)/2</f>
        <v>31.01</v>
      </c>
      <c r="K34" s="5"/>
      <c r="L34" s="5"/>
    </row>
    <row r="35" spans="1:12" ht="16.75" x14ac:dyDescent="0.45">
      <c r="A35" s="12" t="s">
        <v>2</v>
      </c>
      <c r="B35" s="10">
        <f>+'[1]Full time'!B35</f>
        <v>155.4</v>
      </c>
      <c r="C35" s="9" t="s">
        <v>6</v>
      </c>
      <c r="D35" s="6">
        <f>SUM(E35)/2</f>
        <v>37.540000000000006</v>
      </c>
      <c r="E35" s="6">
        <f>SUM(B35)-F35</f>
        <v>75.080000000000013</v>
      </c>
      <c r="F35" s="10">
        <f>+F29</f>
        <v>80.319999999999993</v>
      </c>
      <c r="G35" s="8">
        <f>SUM(F35)/B35</f>
        <v>0.51685971685971677</v>
      </c>
      <c r="H35" s="7"/>
      <c r="I35" s="6">
        <f>SUM(F35)/2</f>
        <v>40.159999999999997</v>
      </c>
      <c r="K35" s="5"/>
      <c r="L35" s="5"/>
    </row>
    <row r="36" spans="1:12" ht="16.75" x14ac:dyDescent="0.45">
      <c r="A36" s="11" t="s">
        <v>1</v>
      </c>
      <c r="B36" s="10">
        <f>+'[1]Full time'!B36</f>
        <v>163.58000000000001</v>
      </c>
      <c r="C36" s="9"/>
      <c r="D36" s="6">
        <f>SUM(E36)/2</f>
        <v>39.520000000000003</v>
      </c>
      <c r="E36" s="6">
        <f>SUM(B36)-F36</f>
        <v>79.040000000000006</v>
      </c>
      <c r="F36" s="10">
        <f>+F30</f>
        <v>84.54</v>
      </c>
      <c r="G36" s="8">
        <f>SUM(F36)/B36</f>
        <v>0.51681134613033375</v>
      </c>
      <c r="H36" s="7"/>
      <c r="I36" s="6">
        <f>SUM(F36)/2</f>
        <v>42.27</v>
      </c>
      <c r="K36" s="5"/>
      <c r="L36" s="5"/>
    </row>
    <row r="37" spans="1:12" ht="16.75" x14ac:dyDescent="0.45">
      <c r="A37" s="16"/>
      <c r="B37" s="18"/>
      <c r="C37" s="19"/>
      <c r="D37" s="18"/>
      <c r="E37" s="18"/>
      <c r="F37" s="17"/>
      <c r="G37" s="16"/>
      <c r="H37" s="7"/>
      <c r="I37" s="15"/>
    </row>
    <row r="38" spans="1:12" ht="16.75" x14ac:dyDescent="0.45">
      <c r="A38" s="14" t="s">
        <v>5</v>
      </c>
      <c r="B38" s="6"/>
      <c r="C38" s="9"/>
      <c r="D38" s="6"/>
      <c r="E38" s="6"/>
      <c r="F38" s="6"/>
      <c r="G38" s="8"/>
      <c r="H38" s="7"/>
      <c r="I38" s="13"/>
    </row>
    <row r="39" spans="1:12" ht="16.75" x14ac:dyDescent="0.45">
      <c r="A39" s="12" t="s">
        <v>4</v>
      </c>
      <c r="B39" s="10">
        <f>+'[1]Full time'!B39</f>
        <v>5.24</v>
      </c>
      <c r="C39" s="9"/>
      <c r="D39" s="6">
        <f>SUM(E39)/2</f>
        <v>2.62</v>
      </c>
      <c r="E39" s="6">
        <f>SUM(B39)-F39</f>
        <v>5.24</v>
      </c>
      <c r="F39" s="6">
        <v>0</v>
      </c>
      <c r="G39" s="8">
        <v>0</v>
      </c>
      <c r="H39" s="7"/>
      <c r="I39" s="6">
        <f>SUM(F39)/2</f>
        <v>0</v>
      </c>
      <c r="K39" s="5"/>
      <c r="L39" s="5"/>
    </row>
    <row r="40" spans="1:12" ht="16.75" x14ac:dyDescent="0.45">
      <c r="A40" s="12" t="s">
        <v>3</v>
      </c>
      <c r="B40" s="10">
        <f>+'[1]Full time'!B40</f>
        <v>11.5</v>
      </c>
      <c r="C40" s="9"/>
      <c r="D40" s="6">
        <f>SUM(E40)/2</f>
        <v>5.75</v>
      </c>
      <c r="E40" s="6">
        <f>SUM(B40)-F40</f>
        <v>11.5</v>
      </c>
      <c r="F40" s="6">
        <v>0</v>
      </c>
      <c r="G40" s="8">
        <v>0</v>
      </c>
      <c r="H40" s="7"/>
      <c r="I40" s="6">
        <f>SUM(F40)/2</f>
        <v>0</v>
      </c>
      <c r="K40" s="5"/>
      <c r="L40" s="5"/>
    </row>
    <row r="41" spans="1:12" ht="16.75" x14ac:dyDescent="0.45">
      <c r="A41" s="12" t="s">
        <v>2</v>
      </c>
      <c r="B41" s="10">
        <f>+'[1]Full time'!B41</f>
        <v>14.9</v>
      </c>
      <c r="C41" s="9"/>
      <c r="D41" s="6">
        <f>SUM(E41)/2</f>
        <v>7.45</v>
      </c>
      <c r="E41" s="6">
        <f>SUM(B41)-F41</f>
        <v>14.9</v>
      </c>
      <c r="F41" s="6">
        <v>0</v>
      </c>
      <c r="G41" s="8">
        <v>0</v>
      </c>
      <c r="H41" s="7"/>
      <c r="I41" s="6">
        <f>SUM(F41)/2</f>
        <v>0</v>
      </c>
      <c r="K41" s="5"/>
      <c r="L41" s="5"/>
    </row>
    <row r="42" spans="1:12" ht="16.75" x14ac:dyDescent="0.45">
      <c r="A42" s="11" t="s">
        <v>1</v>
      </c>
      <c r="B42" s="10">
        <f>+'[1]Full time'!B42</f>
        <v>15.7</v>
      </c>
      <c r="C42" s="9"/>
      <c r="D42" s="6">
        <f>SUM(E42)/2</f>
        <v>7.85</v>
      </c>
      <c r="E42" s="6">
        <f>SUM(B42)-F42</f>
        <v>15.7</v>
      </c>
      <c r="F42" s="6">
        <v>0</v>
      </c>
      <c r="G42" s="8">
        <v>0</v>
      </c>
      <c r="H42" s="7"/>
      <c r="I42" s="6">
        <f>SUM(F42)/2</f>
        <v>0</v>
      </c>
      <c r="K42" s="5"/>
      <c r="L42" s="5"/>
    </row>
    <row r="43" spans="1:12" x14ac:dyDescent="0.4">
      <c r="A43" s="1"/>
      <c r="B43" s="2"/>
      <c r="C43" s="2"/>
      <c r="D43" s="4"/>
      <c r="E43" s="4"/>
      <c r="F43" s="4"/>
      <c r="G43" s="1"/>
    </row>
    <row r="44" spans="1:12" ht="15.9" x14ac:dyDescent="0.45">
      <c r="A44" s="3" t="s">
        <v>0</v>
      </c>
      <c r="B44" s="2"/>
      <c r="C44" s="2"/>
      <c r="D44" s="2"/>
      <c r="E44" s="2"/>
      <c r="F44" s="2"/>
      <c r="G44" s="1"/>
    </row>
  </sheetData>
  <mergeCells count="3">
    <mergeCell ref="A1:F1"/>
    <mergeCell ref="A3:F3"/>
    <mergeCell ref="A5:F5"/>
  </mergeCells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time</vt:lpstr>
    </vt:vector>
  </TitlesOfParts>
  <Company>Bentley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Manning, Kendra</dc:creator>
  <cp:lastModifiedBy>Manning, Kendra</cp:lastModifiedBy>
  <dcterms:created xsi:type="dcterms:W3CDTF">2020-10-07T15:24:33Z</dcterms:created>
  <dcterms:modified xsi:type="dcterms:W3CDTF">2020-10-07T15:24:52Z</dcterms:modified>
</cp:coreProperties>
</file>